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b\Desktop\Мониторинг ПО и ДВН 2020\Мониторинг ПО и ДВН 2021\Апрель 2021\Мониторинг ПО и ДВН 07.04.2021\"/>
    </mc:Choice>
  </mc:AlternateContent>
  <xr:revisionPtr revIDLastSave="0" documentId="13_ncr:1_{7722214A-AD67-4124-8123-6B7DF268A37C}" xr6:coauthVersionLast="46" xr6:coauthVersionMax="46" xr10:uidLastSave="{00000000-0000-0000-0000-000000000000}"/>
  <bookViews>
    <workbookView xWindow="-120" yWindow="-120" windowWidth="29040" windowHeight="15840" xr2:uid="{F165BDD1-B9C6-4977-934B-61C8DA1C50DB}"/>
  </bookViews>
  <sheets>
    <sheet name="ПО и ДВН" sheetId="1" r:id="rId1"/>
  </sheets>
  <definedNames>
    <definedName name="_GoBack">#REF!</definedName>
    <definedName name="_GoBack_1">#REF!</definedName>
    <definedName name="_xlnm.Print_Area" localSheetId="0">'ПО и ДВН'!$AE$1:$AQ$35</definedName>
    <definedName name="Район">#REF!</definedName>
    <definedName name="Район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" i="1" l="1"/>
  <c r="AA35" i="1"/>
  <c r="Z35" i="1"/>
  <c r="Y35" i="1"/>
  <c r="X35" i="1"/>
  <c r="W35" i="1"/>
  <c r="V35" i="1"/>
  <c r="U35" i="1"/>
  <c r="T35" i="1"/>
  <c r="S35" i="1"/>
  <c r="R35" i="1"/>
  <c r="P35" i="1"/>
  <c r="Q35" i="1" s="1"/>
  <c r="N35" i="1"/>
  <c r="M35" i="1"/>
  <c r="L35" i="1"/>
  <c r="K35" i="1"/>
  <c r="J35" i="1"/>
  <c r="I35" i="1"/>
  <c r="H35" i="1"/>
  <c r="G35" i="1"/>
  <c r="D35" i="1"/>
  <c r="C35" i="1"/>
  <c r="E35" i="1" s="1"/>
  <c r="AQ34" i="1"/>
  <c r="AP34" i="1"/>
  <c r="AR34" i="1" s="1"/>
  <c r="AN34" i="1"/>
  <c r="AL34" i="1"/>
  <c r="AJ34" i="1"/>
  <c r="AI34" i="1"/>
  <c r="AH34" i="1"/>
  <c r="AF34" i="1"/>
  <c r="AG34" i="1" s="1"/>
  <c r="AE34" i="1"/>
  <c r="AC34" i="1"/>
  <c r="AB34" i="1"/>
  <c r="Q34" i="1"/>
  <c r="F34" i="1"/>
  <c r="E34" i="1"/>
  <c r="AQ33" i="1"/>
  <c r="AP33" i="1"/>
  <c r="AN33" i="1"/>
  <c r="AL33" i="1"/>
  <c r="AJ33" i="1"/>
  <c r="AI33" i="1"/>
  <c r="AH33" i="1"/>
  <c r="AF33" i="1"/>
  <c r="AE33" i="1"/>
  <c r="AC33" i="1"/>
  <c r="AB33" i="1"/>
  <c r="Q33" i="1"/>
  <c r="F33" i="1"/>
  <c r="E33" i="1"/>
  <c r="AR32" i="1"/>
  <c r="AQ32" i="1"/>
  <c r="AP32" i="1"/>
  <c r="AN32" i="1"/>
  <c r="AL32" i="1"/>
  <c r="AJ32" i="1"/>
  <c r="AI32" i="1"/>
  <c r="AH32" i="1"/>
  <c r="AF32" i="1"/>
  <c r="AE32" i="1"/>
  <c r="AC32" i="1"/>
  <c r="AB32" i="1"/>
  <c r="Q32" i="1"/>
  <c r="F32" i="1"/>
  <c r="E32" i="1"/>
  <c r="AQ31" i="1"/>
  <c r="AP31" i="1"/>
  <c r="AR31" i="1" s="1"/>
  <c r="AN31" i="1"/>
  <c r="AL31" i="1"/>
  <c r="AJ31" i="1"/>
  <c r="AI31" i="1"/>
  <c r="AH31" i="1"/>
  <c r="AF31" i="1"/>
  <c r="AG31" i="1" s="1"/>
  <c r="AE31" i="1"/>
  <c r="AC31" i="1"/>
  <c r="AB31" i="1"/>
  <c r="Q31" i="1"/>
  <c r="F31" i="1"/>
  <c r="E31" i="1"/>
  <c r="AQ30" i="1"/>
  <c r="AR30" i="1" s="1"/>
  <c r="AP30" i="1"/>
  <c r="AN30" i="1"/>
  <c r="AL30" i="1"/>
  <c r="AJ30" i="1"/>
  <c r="AI30" i="1"/>
  <c r="AH30" i="1"/>
  <c r="AF30" i="1"/>
  <c r="AG30" i="1" s="1"/>
  <c r="AE30" i="1"/>
  <c r="AC30" i="1"/>
  <c r="AB30" i="1"/>
  <c r="Q30" i="1"/>
  <c r="F30" i="1"/>
  <c r="E30" i="1"/>
  <c r="AQ29" i="1"/>
  <c r="AR29" i="1" s="1"/>
  <c r="AP29" i="1"/>
  <c r="AN29" i="1"/>
  <c r="AL29" i="1"/>
  <c r="AJ29" i="1"/>
  <c r="AI29" i="1"/>
  <c r="AH29" i="1"/>
  <c r="AF29" i="1"/>
  <c r="AE29" i="1"/>
  <c r="AC29" i="1"/>
  <c r="AB29" i="1"/>
  <c r="Q29" i="1"/>
  <c r="F29" i="1"/>
  <c r="E29" i="1"/>
  <c r="AR28" i="1"/>
  <c r="AQ28" i="1"/>
  <c r="AP28" i="1"/>
  <c r="AN28" i="1"/>
  <c r="AL28" i="1"/>
  <c r="AJ28" i="1"/>
  <c r="AI28" i="1"/>
  <c r="AH28" i="1"/>
  <c r="AF28" i="1"/>
  <c r="AK28" i="1" s="1"/>
  <c r="AE28" i="1"/>
  <c r="AC28" i="1"/>
  <c r="AB28" i="1"/>
  <c r="Q28" i="1"/>
  <c r="F28" i="1"/>
  <c r="E28" i="1"/>
  <c r="AR27" i="1"/>
  <c r="AQ27" i="1"/>
  <c r="AP27" i="1"/>
  <c r="AN27" i="1"/>
  <c r="AL27" i="1"/>
  <c r="AJ27" i="1"/>
  <c r="AK27" i="1" s="1"/>
  <c r="AI27" i="1"/>
  <c r="AH27" i="1"/>
  <c r="AF27" i="1"/>
  <c r="AG27" i="1" s="1"/>
  <c r="AE27" i="1"/>
  <c r="AC27" i="1"/>
  <c r="AB27" i="1"/>
  <c r="Q27" i="1"/>
  <c r="F27" i="1"/>
  <c r="E27" i="1"/>
  <c r="AQ26" i="1"/>
  <c r="AP26" i="1"/>
  <c r="AN26" i="1"/>
  <c r="AO26" i="1" s="1"/>
  <c r="AM26" i="1"/>
  <c r="AL26" i="1"/>
  <c r="AJ26" i="1"/>
  <c r="AK26" i="1" s="1"/>
  <c r="AI26" i="1"/>
  <c r="AH26" i="1"/>
  <c r="AF26" i="1"/>
  <c r="AG26" i="1" s="1"/>
  <c r="AE26" i="1"/>
  <c r="AC26" i="1"/>
  <c r="AB26" i="1"/>
  <c r="Q26" i="1"/>
  <c r="F26" i="1"/>
  <c r="E26" i="1"/>
  <c r="AQ25" i="1"/>
  <c r="AR25" i="1" s="1"/>
  <c r="AP25" i="1"/>
  <c r="AN25" i="1"/>
  <c r="AL25" i="1"/>
  <c r="AJ25" i="1"/>
  <c r="AI25" i="1"/>
  <c r="AH25" i="1"/>
  <c r="AF25" i="1"/>
  <c r="AK25" i="1" s="1"/>
  <c r="AE25" i="1"/>
  <c r="AC25" i="1"/>
  <c r="AB25" i="1"/>
  <c r="Q25" i="1"/>
  <c r="F25" i="1"/>
  <c r="E25" i="1"/>
  <c r="AR24" i="1"/>
  <c r="AQ24" i="1"/>
  <c r="AP24" i="1"/>
  <c r="AN24" i="1"/>
  <c r="AL24" i="1"/>
  <c r="AM24" i="1" s="1"/>
  <c r="AJ24" i="1"/>
  <c r="AI24" i="1"/>
  <c r="AH24" i="1"/>
  <c r="AF24" i="1"/>
  <c r="AE24" i="1"/>
  <c r="AC24" i="1"/>
  <c r="AB24" i="1"/>
  <c r="Q24" i="1"/>
  <c r="F24" i="1"/>
  <c r="E24" i="1"/>
  <c r="AR23" i="1"/>
  <c r="AQ23" i="1"/>
  <c r="AP23" i="1"/>
  <c r="AN23" i="1"/>
  <c r="AL23" i="1"/>
  <c r="AJ23" i="1"/>
  <c r="AI23" i="1"/>
  <c r="AH23" i="1"/>
  <c r="AF23" i="1"/>
  <c r="AG23" i="1" s="1"/>
  <c r="AE23" i="1"/>
  <c r="AC23" i="1"/>
  <c r="AB23" i="1"/>
  <c r="Q23" i="1"/>
  <c r="F23" i="1"/>
  <c r="E23" i="1"/>
  <c r="AQ22" i="1"/>
  <c r="AP22" i="1"/>
  <c r="AN22" i="1"/>
  <c r="AO22" i="1" s="1"/>
  <c r="AM22" i="1"/>
  <c r="AL22" i="1"/>
  <c r="AJ22" i="1"/>
  <c r="AI22" i="1"/>
  <c r="AH22" i="1"/>
  <c r="AF22" i="1"/>
  <c r="AG22" i="1" s="1"/>
  <c r="AE22" i="1"/>
  <c r="AC22" i="1"/>
  <c r="AB22" i="1"/>
  <c r="Q22" i="1"/>
  <c r="F22" i="1"/>
  <c r="E22" i="1"/>
  <c r="AQ21" i="1"/>
  <c r="AR21" i="1" s="1"/>
  <c r="AP21" i="1"/>
  <c r="AN21" i="1"/>
  <c r="AL21" i="1"/>
  <c r="AM21" i="1" s="1"/>
  <c r="AJ21" i="1"/>
  <c r="AI21" i="1"/>
  <c r="AH21" i="1"/>
  <c r="AG21" i="1"/>
  <c r="AF21" i="1"/>
  <c r="AO21" i="1" s="1"/>
  <c r="AE21" i="1"/>
  <c r="AC21" i="1"/>
  <c r="AB21" i="1"/>
  <c r="Q21" i="1"/>
  <c r="F21" i="1"/>
  <c r="E21" i="1"/>
  <c r="AQ20" i="1"/>
  <c r="AP20" i="1"/>
  <c r="AR20" i="1" s="1"/>
  <c r="AN20" i="1"/>
  <c r="AL20" i="1"/>
  <c r="AJ20" i="1"/>
  <c r="AI20" i="1"/>
  <c r="AH20" i="1"/>
  <c r="AF20" i="1"/>
  <c r="AE20" i="1"/>
  <c r="AC20" i="1"/>
  <c r="AB20" i="1"/>
  <c r="Q20" i="1"/>
  <c r="F20" i="1"/>
  <c r="E20" i="1"/>
  <c r="AR19" i="1"/>
  <c r="AQ19" i="1"/>
  <c r="AP19" i="1"/>
  <c r="AN19" i="1"/>
  <c r="AO19" i="1" s="1"/>
  <c r="AL19" i="1"/>
  <c r="AJ19" i="1"/>
  <c r="AI19" i="1"/>
  <c r="AH19" i="1"/>
  <c r="AF19" i="1"/>
  <c r="AG19" i="1" s="1"/>
  <c r="AE19" i="1"/>
  <c r="AC19" i="1"/>
  <c r="AB19" i="1"/>
  <c r="Q19" i="1"/>
  <c r="F19" i="1"/>
  <c r="E19" i="1"/>
  <c r="AQ18" i="1"/>
  <c r="AR18" i="1" s="1"/>
  <c r="AP18" i="1"/>
  <c r="AN18" i="1"/>
  <c r="AL18" i="1"/>
  <c r="AJ18" i="1"/>
  <c r="AI18" i="1"/>
  <c r="AH18" i="1"/>
  <c r="AF18" i="1"/>
  <c r="AG18" i="1" s="1"/>
  <c r="AE18" i="1"/>
  <c r="AC18" i="1"/>
  <c r="AB18" i="1"/>
  <c r="Q18" i="1"/>
  <c r="F18" i="1"/>
  <c r="E18" i="1"/>
  <c r="AQ17" i="1"/>
  <c r="AP17" i="1"/>
  <c r="AN17" i="1"/>
  <c r="AL17" i="1"/>
  <c r="AJ17" i="1"/>
  <c r="AI17" i="1"/>
  <c r="AH17" i="1"/>
  <c r="AF17" i="1"/>
  <c r="AO17" i="1" s="1"/>
  <c r="AE17" i="1"/>
  <c r="AC17" i="1"/>
  <c r="AB17" i="1"/>
  <c r="Q17" i="1"/>
  <c r="F17" i="1"/>
  <c r="E17" i="1"/>
  <c r="AR16" i="1"/>
  <c r="AQ16" i="1"/>
  <c r="AP16" i="1"/>
  <c r="AN16" i="1"/>
  <c r="AL16" i="1"/>
  <c r="AM16" i="1" s="1"/>
  <c r="AK16" i="1"/>
  <c r="AJ16" i="1"/>
  <c r="AI16" i="1"/>
  <c r="AH16" i="1"/>
  <c r="AG16" i="1"/>
  <c r="AF16" i="1"/>
  <c r="AE16" i="1"/>
  <c r="AC16" i="1"/>
  <c r="AB16" i="1"/>
  <c r="Q16" i="1"/>
  <c r="F16" i="1"/>
  <c r="E16" i="1"/>
  <c r="AR15" i="1"/>
  <c r="AQ15" i="1"/>
  <c r="AP15" i="1"/>
  <c r="AN15" i="1"/>
  <c r="AO15" i="1" s="1"/>
  <c r="AL15" i="1"/>
  <c r="AJ15" i="1"/>
  <c r="AK15" i="1" s="1"/>
  <c r="AI15" i="1"/>
  <c r="AH15" i="1"/>
  <c r="AF15" i="1"/>
  <c r="AG15" i="1" s="1"/>
  <c r="AE15" i="1"/>
  <c r="AC15" i="1"/>
  <c r="AB15" i="1"/>
  <c r="Q15" i="1"/>
  <c r="F15" i="1"/>
  <c r="E15" i="1"/>
  <c r="AQ14" i="1"/>
  <c r="AP14" i="1"/>
  <c r="AN14" i="1"/>
  <c r="AO14" i="1" s="1"/>
  <c r="AL14" i="1"/>
  <c r="AJ14" i="1"/>
  <c r="AI14" i="1"/>
  <c r="AH14" i="1"/>
  <c r="AF14" i="1"/>
  <c r="AG14" i="1" s="1"/>
  <c r="AE14" i="1"/>
  <c r="AC14" i="1"/>
  <c r="AB14" i="1"/>
  <c r="Q14" i="1"/>
  <c r="F14" i="1"/>
  <c r="E14" i="1"/>
  <c r="AQ13" i="1"/>
  <c r="AR13" i="1" s="1"/>
  <c r="AP13" i="1"/>
  <c r="AN13" i="1"/>
  <c r="AL13" i="1"/>
  <c r="AJ13" i="1"/>
  <c r="AI13" i="1"/>
  <c r="AH13" i="1"/>
  <c r="AF13" i="1"/>
  <c r="AE13" i="1"/>
  <c r="AC13" i="1"/>
  <c r="AB13" i="1"/>
  <c r="Q13" i="1"/>
  <c r="F13" i="1"/>
  <c r="E13" i="1"/>
  <c r="AQ12" i="1"/>
  <c r="AP12" i="1"/>
  <c r="AR12" i="1" s="1"/>
  <c r="AN12" i="1"/>
  <c r="AL12" i="1"/>
  <c r="AJ12" i="1"/>
  <c r="AI12" i="1"/>
  <c r="AH12" i="1"/>
  <c r="AF12" i="1"/>
  <c r="AE12" i="1"/>
  <c r="AC12" i="1"/>
  <c r="AB12" i="1"/>
  <c r="Q12" i="1"/>
  <c r="F12" i="1"/>
  <c r="E12" i="1"/>
  <c r="AR11" i="1"/>
  <c r="AQ11" i="1"/>
  <c r="AP11" i="1"/>
  <c r="AN11" i="1"/>
  <c r="AL11" i="1"/>
  <c r="AJ11" i="1"/>
  <c r="AI11" i="1"/>
  <c r="AH11" i="1"/>
  <c r="AF11" i="1"/>
  <c r="AG11" i="1" s="1"/>
  <c r="AE11" i="1"/>
  <c r="AC11" i="1"/>
  <c r="AB11" i="1"/>
  <c r="Q11" i="1"/>
  <c r="F11" i="1"/>
  <c r="E11" i="1"/>
  <c r="AQ10" i="1"/>
  <c r="AR10" i="1" s="1"/>
  <c r="AP10" i="1"/>
  <c r="AN10" i="1"/>
  <c r="AL10" i="1"/>
  <c r="AJ10" i="1"/>
  <c r="AK10" i="1" s="1"/>
  <c r="AI10" i="1"/>
  <c r="AH10" i="1"/>
  <c r="AF10" i="1"/>
  <c r="AG10" i="1" s="1"/>
  <c r="AE10" i="1"/>
  <c r="AC10" i="1"/>
  <c r="AB10" i="1"/>
  <c r="Q10" i="1"/>
  <c r="F10" i="1"/>
  <c r="E10" i="1"/>
  <c r="AQ9" i="1"/>
  <c r="AR9" i="1" s="1"/>
  <c r="AP9" i="1"/>
  <c r="AN9" i="1"/>
  <c r="AL9" i="1"/>
  <c r="AJ9" i="1"/>
  <c r="AI9" i="1"/>
  <c r="AH9" i="1"/>
  <c r="AF9" i="1"/>
  <c r="AE9" i="1"/>
  <c r="AE35" i="1" s="1"/>
  <c r="AC9" i="1"/>
  <c r="AB9" i="1"/>
  <c r="Q9" i="1"/>
  <c r="F9" i="1"/>
  <c r="E9" i="1"/>
  <c r="AK22" i="1" l="1"/>
  <c r="AR22" i="1"/>
  <c r="AR33" i="1"/>
  <c r="AM33" i="1"/>
  <c r="AG33" i="1"/>
  <c r="AK33" i="1"/>
  <c r="AO33" i="1"/>
  <c r="AK11" i="1"/>
  <c r="AO11" i="1"/>
  <c r="AK19" i="1"/>
  <c r="AK20" i="1"/>
  <c r="AM20" i="1"/>
  <c r="AO20" i="1"/>
  <c r="AG20" i="1"/>
  <c r="AK23" i="1"/>
  <c r="AO23" i="1"/>
  <c r="AK34" i="1"/>
  <c r="AM34" i="1"/>
  <c r="AO34" i="1"/>
  <c r="AO28" i="1"/>
  <c r="AG28" i="1"/>
  <c r="AM28" i="1"/>
  <c r="AO25" i="1"/>
  <c r="AG25" i="1"/>
  <c r="AM25" i="1"/>
  <c r="AM10" i="1"/>
  <c r="AO10" i="1"/>
  <c r="AM30" i="1"/>
  <c r="AO30" i="1"/>
  <c r="AK30" i="1"/>
  <c r="AK21" i="1"/>
  <c r="AO27" i="1"/>
  <c r="AI35" i="1"/>
  <c r="AK17" i="1"/>
  <c r="AM17" i="1"/>
  <c r="AG17" i="1"/>
  <c r="AR17" i="1"/>
  <c r="AM32" i="1"/>
  <c r="AK32" i="1"/>
  <c r="AO32" i="1"/>
  <c r="AG32" i="1"/>
  <c r="AO16" i="1"/>
  <c r="AM18" i="1"/>
  <c r="AO18" i="1"/>
  <c r="AK18" i="1"/>
  <c r="AR26" i="1"/>
  <c r="AH35" i="1"/>
  <c r="AN35" i="1"/>
  <c r="AK14" i="1"/>
  <c r="AR14" i="1"/>
  <c r="AF35" i="1"/>
  <c r="AG35" i="1" s="1"/>
  <c r="AM14" i="1"/>
  <c r="AO12" i="1"/>
  <c r="AK12" i="1"/>
  <c r="AG12" i="1"/>
  <c r="AM12" i="1"/>
  <c r="AP35" i="1"/>
  <c r="AK29" i="1"/>
  <c r="AO29" i="1"/>
  <c r="AG29" i="1"/>
  <c r="AM29" i="1"/>
  <c r="AC35" i="1"/>
  <c r="AO31" i="1"/>
  <c r="AK31" i="1"/>
  <c r="AK24" i="1"/>
  <c r="AO24" i="1"/>
  <c r="AG24" i="1"/>
  <c r="AM13" i="1"/>
  <c r="AK13" i="1"/>
  <c r="AJ35" i="1"/>
  <c r="AO13" i="1"/>
  <c r="AG13" i="1"/>
  <c r="AM9" i="1"/>
  <c r="AB35" i="1"/>
  <c r="AO9" i="1"/>
  <c r="AG9" i="1"/>
  <c r="AK9" i="1"/>
  <c r="F35" i="1"/>
  <c r="AM11" i="1"/>
  <c r="AM15" i="1"/>
  <c r="AM19" i="1"/>
  <c r="AM23" i="1"/>
  <c r="AM27" i="1"/>
  <c r="AM31" i="1"/>
  <c r="AL35" i="1"/>
  <c r="AQ35" i="1"/>
  <c r="AO35" i="1" l="1"/>
  <c r="AM35" i="1"/>
  <c r="AK35" i="1"/>
  <c r="AR35" i="1"/>
</calcChain>
</file>

<file path=xl/sharedStrings.xml><?xml version="1.0" encoding="utf-8"?>
<sst xmlns="http://schemas.openxmlformats.org/spreadsheetml/2006/main" count="175" uniqueCount="89">
  <si>
    <t>Приложение 3</t>
  </si>
  <si>
    <t>Название медицинской организации</t>
  </si>
  <si>
    <t>План  профосмотров на 2021г.</t>
  </si>
  <si>
    <t>Число гражджан прошедших профосмотр</t>
  </si>
  <si>
    <t xml:space="preserve">в том числе  при проведении первого в текущем году диспансерного приема  </t>
  </si>
  <si>
    <t>% гражджан прошедших профосмотр</t>
  </si>
  <si>
    <t>Число граждан старше трудоспособного возраста, прошедших профосмотр</t>
  </si>
  <si>
    <t>проф-осмотр моб.  амб.</t>
  </si>
  <si>
    <t>Распределение граждан, прошедших профосмотр, по группам  здоровья</t>
  </si>
  <si>
    <t xml:space="preserve">Число законченных случаев профосмотров </t>
  </si>
  <si>
    <t>План  диспансеризации  на 2021г.</t>
  </si>
  <si>
    <t xml:space="preserve">Число граждан, прошедших 1 этап диспансеризации                               </t>
  </si>
  <si>
    <t>Распределение граждан, прошедших 1 этап "Д", по группам  здоровья</t>
  </si>
  <si>
    <t xml:space="preserve">Число законченных случаев 1 этапа диспансеризации </t>
  </si>
  <si>
    <t xml:space="preserve">Число граждан, направленных на 2 этап </t>
  </si>
  <si>
    <t xml:space="preserve">Число граждан, прошедших 2 этап </t>
  </si>
  <si>
    <t>%  граждан, направленных на 2 этап</t>
  </si>
  <si>
    <t>% граждан, прошедших 2 этап</t>
  </si>
  <si>
    <t>Плановое количество  граждан для прохождения профосмотров и диспансеризации в соответствии с приказом 124н</t>
  </si>
  <si>
    <t>Итого число граждан, прошедших проф осмотр и диспансеризацию в соответствии с приказом 124н</t>
  </si>
  <si>
    <t>% граждан, прошедших проф осмотр и диспансеризацию в соответствии с приказом 124н</t>
  </si>
  <si>
    <t>профосмотр и диспансе-ризаци          моб.  амб.</t>
  </si>
  <si>
    <t>Распределение граждан, прошедших  профосмотр и диспансеризацию, по группам  здоровья</t>
  </si>
  <si>
    <t xml:space="preserve">Число законченных случаев профосмотров и диспансеризации </t>
  </si>
  <si>
    <t xml:space="preserve">представ-лено счетов </t>
  </si>
  <si>
    <t>из них: оплачено</t>
  </si>
  <si>
    <t xml:space="preserve">представлено счетов </t>
  </si>
  <si>
    <t>% оплаченных счетов</t>
  </si>
  <si>
    <t>1гр.</t>
  </si>
  <si>
    <t>2гр.</t>
  </si>
  <si>
    <t>3 гр.</t>
  </si>
  <si>
    <t>1 этап факт</t>
  </si>
  <si>
    <t>% выполнения плана</t>
  </si>
  <si>
    <t>в том числе диспансер ВОВ</t>
  </si>
  <si>
    <t>диспансеризаци моб.  амб.</t>
  </si>
  <si>
    <t>%</t>
  </si>
  <si>
    <t>приложение 1</t>
  </si>
  <si>
    <t>данные МО гр.4=гр.13</t>
  </si>
  <si>
    <t>данные МО</t>
  </si>
  <si>
    <t>гр.4/гр.2</t>
  </si>
  <si>
    <t>гр.4/гр.3</t>
  </si>
  <si>
    <t>данные ТФОМС</t>
  </si>
  <si>
    <t>приложение 2</t>
  </si>
  <si>
    <t>данные МО гр.16=гр.24</t>
  </si>
  <si>
    <t>гр.16/гр.15</t>
  </si>
  <si>
    <t>гр.27/гр.16</t>
  </si>
  <si>
    <t>гр.27/гр.26</t>
  </si>
  <si>
    <t>гр.2+ гр.15</t>
  </si>
  <si>
    <t>гр.4+ гр.16</t>
  </si>
  <si>
    <t>гр.31/гр.30</t>
  </si>
  <si>
    <t>гр.8 + гр.20</t>
  </si>
  <si>
    <t>гр.9 + гр.19</t>
  </si>
  <si>
    <t>гр.10+ гр.21</t>
  </si>
  <si>
    <t>гр.35/гр.31</t>
  </si>
  <si>
    <t>гр.11+ гр.22</t>
  </si>
  <si>
    <t>гр.37/гр.31</t>
  </si>
  <si>
    <t>гр.12+ гр.23</t>
  </si>
  <si>
    <t>гр.39/гр.31</t>
  </si>
  <si>
    <t>гр.13 + гр.24</t>
  </si>
  <si>
    <t>гр.14 + гр.25</t>
  </si>
  <si>
    <t>гр.42/гр41</t>
  </si>
  <si>
    <t>ГБУЗ ЛО «Бокситогорская МБ»</t>
  </si>
  <si>
    <t>ГБУЗ ЛО «Волосовская МБ»</t>
  </si>
  <si>
    <t>ГБУЗ ЛО «Волховская МБ»</t>
  </si>
  <si>
    <t>ЧУЗ "РЖД - Медицина" г. Волхов</t>
  </si>
  <si>
    <t>ГБУЗ  ЛО «Всеволожская КМБ»</t>
  </si>
  <si>
    <t>ГБУЗ ЛО «Токсовская МБ»</t>
  </si>
  <si>
    <t>ГБУЗ ЛО «Сертоловская ГБ»</t>
  </si>
  <si>
    <t>ГБУЗ ЛО «Выборгская МБ»</t>
  </si>
  <si>
    <t>ГБУЗ ЛО «Рощинская РБ»</t>
  </si>
  <si>
    <t>ГБУЗ ЛО «Приморская РБ»</t>
  </si>
  <si>
    <t>ЧУЗ "РЖД - Медицина" г. Выборг</t>
  </si>
  <si>
    <t xml:space="preserve">ГБУЗ ЛО  «Гатчинская КМБ» </t>
  </si>
  <si>
    <t>ГБУЗ ЛО «Кингисеппская МБ»</t>
  </si>
  <si>
    <t>ГБУЗ  ЛО «Киришская КМБ»</t>
  </si>
  <si>
    <t>ГБУЗ ЛО «Кировская МБ»</t>
  </si>
  <si>
    <t>ГБУЗ ЛО «Лодейнопольская МБ»</t>
  </si>
  <si>
    <t>ГБУЗ ЛО «Ломоносовская МБ»</t>
  </si>
  <si>
    <t>ГБУЗ ЛО  «Лужская МБ»</t>
  </si>
  <si>
    <t>ГБУЗ ЛО  «Подпорожская МБ»</t>
  </si>
  <si>
    <t>ГБУЗ ЛО «Приозерская МБ»</t>
  </si>
  <si>
    <t>ГБУЗ ЛО  «Сланцевская МБ»</t>
  </si>
  <si>
    <t>ФГБУЗ ЦМСЧ № 38 ФМБА России</t>
  </si>
  <si>
    <t>ГБУЗ ЛО  «Тихвинская МБ»</t>
  </si>
  <si>
    <t>ГБУЗ  ЛО «Тосненская КМБ»</t>
  </si>
  <si>
    <t>ООО "Семейный доктор"</t>
  </si>
  <si>
    <t>ООО "МЕДИЦЕНТР ЮЗ"</t>
  </si>
  <si>
    <t>ИТОГО ОБЛАСТЬ</t>
  </si>
  <si>
    <t>Мониторинг профилактических медицинских осмотров и диспансеризации определенных групп взрослого населения на 07.04.2021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</si>
</sst>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b/>
      <sz val="14"/>
      <color rgb="FF3F3F3F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3F3F3F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rgb="FF00000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color indexed="58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">
    <xf numFmtId="0" fontId="0" fillId="0" borderId="0"/>
    <xf numFmtId="0" fontId="1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10" borderId="1" applyFont="0" applyFill="0" applyAlignment="0" applyProtection="0">
      <alignment horizontal="right" vertical="center"/>
      <protection locked="0"/>
    </xf>
    <xf numFmtId="0" fontId="14" fillId="0" borderId="0"/>
    <xf numFmtId="0" fontId="3" fillId="0" borderId="0"/>
    <xf numFmtId="0" fontId="17" fillId="0" borderId="0"/>
    <xf numFmtId="0" fontId="14" fillId="0" borderId="0"/>
    <xf numFmtId="0" fontId="20" fillId="0" borderId="0"/>
    <xf numFmtId="0" fontId="21" fillId="0" borderId="0"/>
  </cellStyleXfs>
  <cellXfs count="140">
    <xf numFmtId="0" fontId="0" fillId="0" borderId="0" xfId="0"/>
    <xf numFmtId="0" fontId="2" fillId="3" borderId="0" xfId="1" applyFont="1" applyFill="1" applyBorder="1" applyAlignment="1" applyProtection="1">
      <alignment horizontal="left" vertical="top"/>
      <protection locked="0"/>
    </xf>
    <xf numFmtId="0" fontId="2" fillId="3" borderId="0" xfId="1" applyFont="1" applyFill="1" applyBorder="1" applyAlignment="1" applyProtection="1">
      <alignment horizontal="center" vertical="top"/>
      <protection locked="0"/>
    </xf>
    <xf numFmtId="0" fontId="3" fillId="0" borderId="0" xfId="2"/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5" fillId="5" borderId="8" xfId="1" applyFont="1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>
      <alignment horizontal="center" vertical="center" wrapText="1"/>
    </xf>
    <xf numFmtId="0" fontId="5" fillId="6" borderId="8" xfId="1" applyFont="1" applyFill="1" applyBorder="1" applyAlignment="1" applyProtection="1">
      <alignment horizontal="center" vertical="center" wrapText="1"/>
      <protection locked="0"/>
    </xf>
    <xf numFmtId="1" fontId="5" fillId="9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>
      <alignment wrapText="1"/>
    </xf>
    <xf numFmtId="0" fontId="8" fillId="8" borderId="8" xfId="2" applyFont="1" applyFill="1" applyBorder="1" applyAlignment="1">
      <alignment horizontal="right" wrapText="1"/>
    </xf>
    <xf numFmtId="165" fontId="8" fillId="8" borderId="8" xfId="2" applyNumberFormat="1" applyFont="1" applyFill="1" applyBorder="1" applyAlignment="1">
      <alignment horizontal="right" wrapText="1"/>
    </xf>
    <xf numFmtId="0" fontId="9" fillId="8" borderId="8" xfId="0" applyFont="1" applyFill="1" applyBorder="1" applyAlignment="1">
      <alignment horizontal="right" wrapText="1"/>
    </xf>
    <xf numFmtId="0" fontId="9" fillId="9" borderId="8" xfId="0" applyFont="1" applyFill="1" applyBorder="1" applyAlignment="1">
      <alignment horizontal="right" wrapText="1"/>
    </xf>
    <xf numFmtId="1" fontId="9" fillId="9" borderId="8" xfId="0" applyNumberFormat="1" applyFont="1" applyFill="1" applyBorder="1" applyAlignment="1">
      <alignment horizontal="right" wrapText="1"/>
    </xf>
    <xf numFmtId="165" fontId="8" fillId="9" borderId="8" xfId="2" applyNumberFormat="1" applyFont="1" applyFill="1" applyBorder="1" applyAlignment="1">
      <alignment horizontal="right" wrapText="1"/>
    </xf>
    <xf numFmtId="0" fontId="9" fillId="7" borderId="8" xfId="0" applyFont="1" applyFill="1" applyBorder="1" applyAlignment="1">
      <alignment horizontal="right" wrapText="1"/>
    </xf>
    <xf numFmtId="1" fontId="9" fillId="7" borderId="8" xfId="0" applyNumberFormat="1" applyFont="1" applyFill="1" applyBorder="1" applyAlignment="1">
      <alignment horizontal="right" wrapText="1"/>
    </xf>
    <xf numFmtId="165" fontId="9" fillId="7" borderId="8" xfId="0" applyNumberFormat="1" applyFont="1" applyFill="1" applyBorder="1" applyAlignment="1">
      <alignment horizontal="right" wrapText="1"/>
    </xf>
    <xf numFmtId="165" fontId="8" fillId="7" borderId="8" xfId="2" applyNumberFormat="1" applyFont="1" applyFill="1" applyBorder="1" applyAlignment="1">
      <alignment horizontal="right" wrapText="1"/>
    </xf>
    <xf numFmtId="165" fontId="8" fillId="7" borderId="8" xfId="3" applyNumberFormat="1" applyFont="1" applyFill="1" applyBorder="1" applyAlignment="1">
      <alignment horizontal="right" wrapText="1"/>
    </xf>
    <xf numFmtId="0" fontId="8" fillId="8" borderId="8" xfId="2" applyFont="1" applyFill="1" applyBorder="1" applyAlignment="1">
      <alignment horizontal="right"/>
    </xf>
    <xf numFmtId="0" fontId="8" fillId="8" borderId="8" xfId="4" applyFont="1" applyFill="1" applyBorder="1" applyAlignment="1">
      <alignment horizontal="right"/>
    </xf>
    <xf numFmtId="0" fontId="8" fillId="9" borderId="8" xfId="4" applyFont="1" applyFill="1" applyBorder="1" applyAlignment="1">
      <alignment horizontal="right"/>
    </xf>
    <xf numFmtId="1" fontId="8" fillId="9" borderId="8" xfId="4" applyNumberFormat="1" applyFont="1" applyFill="1" applyBorder="1" applyAlignment="1">
      <alignment horizontal="right"/>
    </xf>
    <xf numFmtId="0" fontId="10" fillId="8" borderId="8" xfId="0" applyFont="1" applyFill="1" applyBorder="1" applyAlignment="1">
      <alignment horizontal="right"/>
    </xf>
    <xf numFmtId="0" fontId="10" fillId="9" borderId="8" xfId="0" applyFont="1" applyFill="1" applyBorder="1" applyAlignment="1">
      <alignment horizontal="right"/>
    </xf>
    <xf numFmtId="0" fontId="12" fillId="9" borderId="8" xfId="5" applyFont="1" applyFill="1" applyBorder="1" applyAlignment="1">
      <alignment horizontal="right" wrapText="1"/>
    </xf>
    <xf numFmtId="0" fontId="9" fillId="8" borderId="8" xfId="0" applyFont="1" applyFill="1" applyBorder="1" applyAlignment="1">
      <alignment horizontal="right"/>
    </xf>
    <xf numFmtId="0" fontId="9" fillId="9" borderId="8" xfId="0" applyFont="1" applyFill="1" applyBorder="1" applyAlignment="1">
      <alignment horizontal="right"/>
    </xf>
    <xf numFmtId="0" fontId="8" fillId="8" borderId="8" xfId="2" applyFont="1" applyFill="1" applyBorder="1"/>
    <xf numFmtId="0" fontId="12" fillId="8" borderId="8" xfId="0" applyFont="1" applyFill="1" applyBorder="1" applyAlignment="1">
      <alignment horizontal="right"/>
    </xf>
    <xf numFmtId="0" fontId="12" fillId="9" borderId="8" xfId="0" applyFont="1" applyFill="1" applyBorder="1" applyAlignment="1">
      <alignment horizontal="right"/>
    </xf>
    <xf numFmtId="0" fontId="12" fillId="9" borderId="8" xfId="6" applyFont="1" applyFill="1" applyBorder="1" applyAlignment="1" applyProtection="1">
      <alignment horizontal="right"/>
    </xf>
    <xf numFmtId="1" fontId="8" fillId="8" borderId="8" xfId="7" applyNumberFormat="1" applyFont="1" applyFill="1" applyBorder="1" applyAlignment="1">
      <alignment horizontal="right"/>
    </xf>
    <xf numFmtId="1" fontId="12" fillId="9" borderId="8" xfId="0" applyNumberFormat="1" applyFont="1" applyFill="1" applyBorder="1" applyAlignment="1">
      <alignment horizontal="right"/>
    </xf>
    <xf numFmtId="1" fontId="8" fillId="8" borderId="8" xfId="2" applyNumberFormat="1" applyFont="1" applyFill="1" applyBorder="1" applyAlignment="1">
      <alignment horizontal="right"/>
    </xf>
    <xf numFmtId="0" fontId="8" fillId="8" borderId="8" xfId="8" applyFont="1" applyFill="1" applyBorder="1" applyAlignment="1">
      <alignment horizontal="right"/>
    </xf>
    <xf numFmtId="0" fontId="12" fillId="8" borderId="8" xfId="4" applyFont="1" applyFill="1" applyBorder="1" applyAlignment="1">
      <alignment horizontal="right"/>
    </xf>
    <xf numFmtId="0" fontId="12" fillId="9" borderId="8" xfId="4" applyFont="1" applyFill="1" applyBorder="1" applyAlignment="1">
      <alignment horizontal="right"/>
    </xf>
    <xf numFmtId="1" fontId="12" fillId="9" borderId="8" xfId="0" applyNumberFormat="1" applyFont="1" applyFill="1" applyBorder="1" applyAlignment="1">
      <alignment horizontal="right" wrapText="1"/>
    </xf>
    <xf numFmtId="0" fontId="15" fillId="8" borderId="8" xfId="0" applyFont="1" applyFill="1" applyBorder="1" applyAlignment="1">
      <alignment horizontal="right"/>
    </xf>
    <xf numFmtId="0" fontId="16" fillId="8" borderId="8" xfId="0" applyFont="1" applyFill="1" applyBorder="1" applyAlignment="1">
      <alignment horizontal="right"/>
    </xf>
    <xf numFmtId="0" fontId="16" fillId="9" borderId="8" xfId="0" applyFont="1" applyFill="1" applyBorder="1" applyAlignment="1">
      <alignment horizontal="right"/>
    </xf>
    <xf numFmtId="0" fontId="15" fillId="9" borderId="8" xfId="0" applyFont="1" applyFill="1" applyBorder="1" applyAlignment="1">
      <alignment horizontal="right"/>
    </xf>
    <xf numFmtId="1" fontId="12" fillId="8" borderId="8" xfId="0" applyNumberFormat="1" applyFont="1" applyFill="1" applyBorder="1" applyAlignment="1">
      <alignment horizontal="right"/>
    </xf>
    <xf numFmtId="0" fontId="8" fillId="0" borderId="8" xfId="2" applyFont="1" applyBorder="1" applyAlignment="1">
      <alignment horizontal="left" wrapText="1"/>
    </xf>
    <xf numFmtId="0" fontId="10" fillId="8" borderId="8" xfId="9" applyFont="1" applyFill="1" applyBorder="1" applyAlignment="1">
      <alignment horizontal="right"/>
    </xf>
    <xf numFmtId="0" fontId="12" fillId="8" borderId="8" xfId="9" applyFont="1" applyFill="1" applyBorder="1" applyAlignment="1">
      <alignment horizontal="right" wrapText="1"/>
    </xf>
    <xf numFmtId="0" fontId="18" fillId="8" borderId="8" xfId="9" applyFont="1" applyFill="1" applyBorder="1" applyAlignment="1">
      <alignment horizontal="right" wrapText="1"/>
    </xf>
    <xf numFmtId="0" fontId="19" fillId="8" borderId="8" xfId="9" applyFont="1" applyFill="1" applyBorder="1" applyAlignment="1">
      <alignment horizontal="right" wrapText="1"/>
    </xf>
    <xf numFmtId="0" fontId="12" fillId="9" borderId="8" xfId="9" applyFont="1" applyFill="1" applyBorder="1" applyAlignment="1">
      <alignment horizontal="right" wrapText="1"/>
    </xf>
    <xf numFmtId="0" fontId="10" fillId="9" borderId="8" xfId="9" applyFont="1" applyFill="1" applyBorder="1" applyAlignment="1">
      <alignment horizontal="right" wrapText="1"/>
    </xf>
    <xf numFmtId="0" fontId="10" fillId="9" borderId="8" xfId="9" applyFont="1" applyFill="1" applyBorder="1" applyAlignment="1">
      <alignment horizontal="right"/>
    </xf>
    <xf numFmtId="0" fontId="18" fillId="9" borderId="8" xfId="9" applyFont="1" applyFill="1" applyBorder="1" applyAlignment="1">
      <alignment horizontal="right" wrapText="1"/>
    </xf>
    <xf numFmtId="0" fontId="19" fillId="9" borderId="8" xfId="9" applyFont="1" applyFill="1" applyBorder="1" applyAlignment="1">
      <alignment horizontal="right" wrapText="1"/>
    </xf>
    <xf numFmtId="1" fontId="8" fillId="8" borderId="8" xfId="10" applyNumberFormat="1" applyFont="1" applyFill="1" applyBorder="1" applyAlignment="1">
      <alignment horizontal="right"/>
    </xf>
    <xf numFmtId="0" fontId="10" fillId="8" borderId="8" xfId="9" applyFont="1" applyFill="1" applyBorder="1" applyAlignment="1">
      <alignment horizontal="right" wrapText="1"/>
    </xf>
    <xf numFmtId="1" fontId="10" fillId="8" borderId="8" xfId="9" applyNumberFormat="1" applyFont="1" applyFill="1" applyBorder="1" applyAlignment="1">
      <alignment horizontal="right" wrapText="1"/>
    </xf>
    <xf numFmtId="1" fontId="10" fillId="9" borderId="8" xfId="9" applyNumberFormat="1" applyFont="1" applyFill="1" applyBorder="1" applyAlignment="1">
      <alignment horizontal="right" wrapText="1"/>
    </xf>
    <xf numFmtId="1" fontId="12" fillId="8" borderId="8" xfId="5" applyNumberFormat="1" applyFont="1" applyFill="1" applyBorder="1" applyAlignment="1">
      <alignment horizontal="right"/>
    </xf>
    <xf numFmtId="1" fontId="12" fillId="9" borderId="8" xfId="5" applyNumberFormat="1" applyFont="1" applyFill="1" applyBorder="1" applyAlignment="1">
      <alignment horizontal="right"/>
    </xf>
    <xf numFmtId="0" fontId="12" fillId="9" borderId="8" xfId="5" applyFont="1" applyFill="1" applyBorder="1" applyAlignment="1">
      <alignment horizontal="right"/>
    </xf>
    <xf numFmtId="0" fontId="10" fillId="8" borderId="8" xfId="5" applyFont="1" applyFill="1" applyBorder="1" applyAlignment="1">
      <alignment horizontal="right"/>
    </xf>
    <xf numFmtId="0" fontId="10" fillId="9" borderId="8" xfId="5" applyFont="1" applyFill="1" applyBorder="1" applyAlignment="1">
      <alignment horizontal="right"/>
    </xf>
    <xf numFmtId="1" fontId="10" fillId="9" borderId="8" xfId="5" applyNumberFormat="1" applyFont="1" applyFill="1" applyBorder="1" applyAlignment="1">
      <alignment horizontal="right"/>
    </xf>
    <xf numFmtId="0" fontId="9" fillId="8" borderId="8" xfId="11" applyFont="1" applyFill="1" applyBorder="1" applyAlignment="1">
      <alignment horizontal="right"/>
    </xf>
    <xf numFmtId="0" fontId="9" fillId="9" borderId="8" xfId="11" applyFont="1" applyFill="1" applyBorder="1" applyAlignment="1">
      <alignment horizontal="right"/>
    </xf>
    <xf numFmtId="0" fontId="8" fillId="8" borderId="8" xfId="12" applyFont="1" applyFill="1" applyBorder="1" applyAlignment="1">
      <alignment horizontal="right" wrapText="1"/>
    </xf>
    <xf numFmtId="0" fontId="12" fillId="8" borderId="8" xfId="0" applyFont="1" applyFill="1" applyBorder="1" applyAlignment="1">
      <alignment horizontal="right" wrapText="1"/>
    </xf>
    <xf numFmtId="0" fontId="12" fillId="9" borderId="8" xfId="0" applyFont="1" applyFill="1" applyBorder="1" applyAlignment="1">
      <alignment horizontal="right" wrapText="1"/>
    </xf>
    <xf numFmtId="0" fontId="22" fillId="0" borderId="8" xfId="2" applyFont="1" applyBorder="1" applyAlignment="1">
      <alignment horizontal="left" wrapText="1"/>
    </xf>
    <xf numFmtId="0" fontId="22" fillId="8" borderId="8" xfId="2" applyFont="1" applyFill="1" applyBorder="1" applyAlignment="1">
      <alignment horizontal="right"/>
    </xf>
    <xf numFmtId="165" fontId="9" fillId="8" borderId="8" xfId="0" applyNumberFormat="1" applyFont="1" applyFill="1" applyBorder="1" applyAlignment="1">
      <alignment horizontal="right" wrapText="1"/>
    </xf>
    <xf numFmtId="165" fontId="8" fillId="8" borderId="8" xfId="3" applyNumberFormat="1" applyFont="1" applyFill="1" applyBorder="1" applyAlignment="1">
      <alignment horizontal="right" wrapText="1"/>
    </xf>
    <xf numFmtId="0" fontId="23" fillId="0" borderId="0" xfId="2" applyFont="1" applyAlignment="1">
      <alignment wrapText="1"/>
    </xf>
    <xf numFmtId="0" fontId="23" fillId="0" borderId="0" xfId="2" applyFont="1"/>
    <xf numFmtId="0" fontId="24" fillId="0" borderId="0" xfId="2" applyFont="1" applyAlignment="1">
      <alignment horizontal="center" vertical="center" wrapText="1"/>
    </xf>
    <xf numFmtId="0" fontId="25" fillId="0" borderId="0" xfId="2" applyFont="1" applyAlignment="1">
      <alignment wrapText="1"/>
    </xf>
    <xf numFmtId="0" fontId="3" fillId="0" borderId="0" xfId="2" applyAlignment="1">
      <alignment horizontal="right"/>
    </xf>
    <xf numFmtId="0" fontId="23" fillId="0" borderId="0" xfId="2" applyFont="1" applyAlignment="1">
      <alignment horizontal="left"/>
    </xf>
    <xf numFmtId="49" fontId="23" fillId="0" borderId="0" xfId="2" applyNumberFormat="1" applyFont="1" applyAlignment="1">
      <alignment wrapText="1"/>
    </xf>
    <xf numFmtId="0" fontId="3" fillId="0" borderId="0" xfId="2" applyAlignment="1">
      <alignment wrapText="1"/>
    </xf>
    <xf numFmtId="0" fontId="5" fillId="5" borderId="2" xfId="1" applyFont="1" applyFill="1" applyBorder="1" applyAlignment="1" applyProtection="1">
      <alignment horizontal="center" vertical="center" wrapText="1"/>
      <protection locked="0"/>
    </xf>
    <xf numFmtId="0" fontId="5" fillId="5" borderId="9" xfId="1" applyFont="1" applyFill="1" applyBorder="1" applyAlignment="1" applyProtection="1">
      <alignment horizontal="center" vertical="center" wrapText="1"/>
      <protection locked="0"/>
    </xf>
    <xf numFmtId="0" fontId="5" fillId="5" borderId="13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9" xfId="1" applyFont="1" applyFill="1" applyBorder="1" applyAlignment="1" applyProtection="1">
      <alignment horizontal="center" vertical="center" wrapText="1"/>
      <protection locked="0"/>
    </xf>
    <xf numFmtId="0" fontId="4" fillId="3" borderId="13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5" fillId="4" borderId="9" xfId="1" applyFont="1" applyFill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horizontal="center" vertical="center" wrapText="1"/>
      <protection locked="0"/>
    </xf>
    <xf numFmtId="2" fontId="5" fillId="4" borderId="2" xfId="1" applyNumberFormat="1" applyFont="1" applyFill="1" applyBorder="1" applyAlignment="1" applyProtection="1">
      <alignment horizontal="center" vertical="center" wrapText="1"/>
      <protection locked="0"/>
    </xf>
    <xf numFmtId="2" fontId="0" fillId="8" borderId="9" xfId="0" applyNumberFormat="1" applyFill="1" applyBorder="1" applyAlignment="1">
      <alignment horizontal="center" vertical="center" wrapText="1"/>
    </xf>
    <xf numFmtId="2" fontId="0" fillId="8" borderId="13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5" fillId="4" borderId="5" xfId="1" applyFont="1" applyFill="1" applyBorder="1" applyAlignment="1" applyProtection="1">
      <alignment horizontal="center" vertical="center" wrapText="1"/>
      <protection locked="0"/>
    </xf>
    <xf numFmtId="0" fontId="5" fillId="4" borderId="10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12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5" fillId="6" borderId="2" xfId="1" applyFont="1" applyFill="1" applyBorder="1" applyAlignment="1" applyProtection="1">
      <alignment horizontal="center" vertical="center" wrapText="1"/>
      <protection locked="0"/>
    </xf>
    <xf numFmtId="0" fontId="0" fillId="7" borderId="9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5" fillId="5" borderId="3" xfId="1" applyFont="1" applyFill="1" applyBorder="1" applyAlignment="1" applyProtection="1">
      <alignment horizontal="center" vertical="center" wrapText="1"/>
      <protection locked="0"/>
    </xf>
    <xf numFmtId="0" fontId="5" fillId="5" borderId="4" xfId="1" applyFont="1" applyFill="1" applyBorder="1" applyAlignment="1" applyProtection="1">
      <alignment horizontal="center" vertical="center" wrapText="1"/>
      <protection locked="0"/>
    </xf>
    <xf numFmtId="0" fontId="5" fillId="5" borderId="5" xfId="1" applyFont="1" applyFill="1" applyBorder="1" applyAlignment="1" applyProtection="1">
      <alignment horizontal="center" vertical="center" wrapText="1"/>
      <protection locked="0"/>
    </xf>
    <xf numFmtId="0" fontId="5" fillId="5" borderId="10" xfId="1" applyFont="1" applyFill="1" applyBorder="1" applyAlignment="1" applyProtection="1">
      <alignment horizontal="center" vertical="center" wrapText="1"/>
      <protection locked="0"/>
    </xf>
    <xf numFmtId="0" fontId="5" fillId="5" borderId="11" xfId="1" applyFont="1" applyFill="1" applyBorder="1" applyAlignment="1" applyProtection="1">
      <alignment horizontal="center" vertical="center" wrapText="1"/>
      <protection locked="0"/>
    </xf>
    <xf numFmtId="0" fontId="5" fillId="5" borderId="12" xfId="1" applyFont="1" applyFill="1" applyBorder="1" applyAlignment="1" applyProtection="1">
      <alignment horizontal="center" vertical="center" wrapText="1"/>
      <protection locked="0"/>
    </xf>
    <xf numFmtId="0" fontId="5" fillId="5" borderId="6" xfId="1" applyFont="1" applyFill="1" applyBorder="1" applyAlignment="1" applyProtection="1">
      <alignment horizontal="center" vertical="center" wrapText="1"/>
      <protection locked="0"/>
    </xf>
    <xf numFmtId="0" fontId="5" fillId="5" borderId="7" xfId="1" applyFont="1" applyFill="1" applyBorder="1" applyAlignment="1" applyProtection="1">
      <alignment horizontal="center" vertical="center" wrapText="1"/>
      <protection locked="0"/>
    </xf>
    <xf numFmtId="0" fontId="5" fillId="6" borderId="9" xfId="1" applyFont="1" applyFill="1" applyBorder="1" applyAlignment="1" applyProtection="1">
      <alignment horizontal="center" vertical="center" wrapText="1"/>
      <protection locked="0"/>
    </xf>
    <xf numFmtId="0" fontId="5" fillId="6" borderId="13" xfId="1" applyFont="1" applyFill="1" applyBorder="1" applyAlignment="1" applyProtection="1">
      <alignment horizontal="center" vertical="center" wrapText="1"/>
      <protection locked="0"/>
    </xf>
    <xf numFmtId="0" fontId="7" fillId="9" borderId="9" xfId="2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164" fontId="5" fillId="9" borderId="2" xfId="1" applyNumberFormat="1" applyFont="1" applyFill="1" applyBorder="1" applyAlignment="1" applyProtection="1">
      <alignment horizontal="center" vertical="center" wrapText="1"/>
      <protection locked="0"/>
    </xf>
    <xf numFmtId="164" fontId="5" fillId="9" borderId="9" xfId="1" applyNumberFormat="1" applyFont="1" applyFill="1" applyBorder="1" applyAlignment="1" applyProtection="1">
      <alignment horizontal="center" vertical="center" wrapText="1"/>
      <protection locked="0"/>
    </xf>
    <xf numFmtId="164" fontId="5" fillId="9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6" borderId="3" xfId="1" applyFont="1" applyFill="1" applyBorder="1" applyAlignment="1" applyProtection="1">
      <alignment horizontal="center" vertical="center" wrapText="1"/>
      <protection locked="0"/>
    </xf>
    <xf numFmtId="0" fontId="5" fillId="6" borderId="4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5" fillId="6" borderId="10" xfId="1" applyFont="1" applyFill="1" applyBorder="1" applyAlignment="1" applyProtection="1">
      <alignment horizontal="center" vertical="center" wrapText="1"/>
      <protection locked="0"/>
    </xf>
    <xf numFmtId="0" fontId="5" fillId="6" borderId="11" xfId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5" fillId="6" borderId="8" xfId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10" fontId="3" fillId="3" borderId="4" xfId="2" applyNumberFormat="1" applyFill="1" applyBorder="1" applyAlignment="1">
      <alignment horizontal="center"/>
    </xf>
    <xf numFmtId="0" fontId="3" fillId="3" borderId="0" xfId="2" applyFill="1" applyAlignment="1">
      <alignment horizontal="center"/>
    </xf>
    <xf numFmtId="0" fontId="23" fillId="0" borderId="0" xfId="2" applyFont="1" applyAlignment="1">
      <alignment horizontal="left"/>
    </xf>
  </cellXfs>
  <cellStyles count="13">
    <cellStyle name="Вывод" xfId="1" builtinId="21"/>
    <cellStyle name="Обычный" xfId="0" builtinId="0"/>
    <cellStyle name="Обычный 10 2" xfId="10" xr:uid="{406ED929-3EC3-4387-BD7B-6C92A4D4AE22}"/>
    <cellStyle name="Обычный 10 3" xfId="5" xr:uid="{435DFDF5-689C-4441-9567-6002671F1365}"/>
    <cellStyle name="Обычный 10 4" xfId="7" xr:uid="{46A9B04D-4625-463B-9029-2DE5D32E05EE}"/>
    <cellStyle name="Обычный 11" xfId="4" xr:uid="{1317B89A-AC90-40FC-99AB-5B0718C53296}"/>
    <cellStyle name="Обычный 12" xfId="12" xr:uid="{DCEAB658-6AFB-43AD-9E9E-5527C55FA5AB}"/>
    <cellStyle name="Обычный 4 2" xfId="3" xr:uid="{F61D75C5-5F1F-4D9C-AE27-585EB316C377}"/>
    <cellStyle name="Обычный 4 2 3" xfId="9" xr:uid="{6DBFC8E6-BCD4-44C4-AFF6-3E6C95041007}"/>
    <cellStyle name="Обычный 6 2" xfId="2" xr:uid="{284F5AE7-E85C-4CA0-8A29-EFEDA38873ED}"/>
    <cellStyle name="Обычный 6 3" xfId="11" xr:uid="{2865C02D-4E46-4A18-86D6-C55F2B6AD47E}"/>
    <cellStyle name="Обычный 9" xfId="8" xr:uid="{F3A43BB2-3037-4B60-9CE6-99620DDB2126}"/>
    <cellStyle name="Стиль 1 4" xfId="6" xr:uid="{08712DE8-AEAC-4A4C-9D4B-2965D968F91A}"/>
  </cellStyles>
  <dxfs count="11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b val="0"/>
        <color rgb="FF000000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rgb="FFFF0000"/>
          <bgColor rgb="FFFF0000"/>
        </patternFill>
      </fill>
    </dxf>
    <dxf>
      <font>
        <b val="0"/>
        <color rgb="FF000000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F1C1-6A87-41F7-9C84-7A35E8A13744}">
  <sheetPr>
    <pageSetUpPr fitToPage="1"/>
  </sheetPr>
  <dimension ref="A1:AR42"/>
  <sheetViews>
    <sheetView tabSelected="1" topLeftCell="A6" zoomScale="70" zoomScaleNormal="70" workbookViewId="0">
      <selection activeCell="C15" sqref="C15"/>
    </sheetView>
  </sheetViews>
  <sheetFormatPr defaultRowHeight="15" x14ac:dyDescent="0.25"/>
  <cols>
    <col min="1" max="1" width="50.28515625" style="83" customWidth="1"/>
    <col min="2" max="2" width="17.28515625" style="3" customWidth="1"/>
    <col min="3" max="3" width="15" style="3" customWidth="1"/>
    <col min="4" max="4" width="16.140625" style="3" customWidth="1"/>
    <col min="5" max="5" width="14.28515625" style="3" customWidth="1"/>
    <col min="6" max="6" width="17.28515625" style="3" customWidth="1"/>
    <col min="7" max="7" width="14.5703125" style="3" customWidth="1"/>
    <col min="8" max="8" width="13.28515625" style="3" customWidth="1"/>
    <col min="9" max="9" width="13.7109375" style="3" customWidth="1"/>
    <col min="10" max="10" width="13.5703125" style="3" customWidth="1"/>
    <col min="11" max="11" width="16" style="3" customWidth="1"/>
    <col min="12" max="12" width="13.140625" style="3" customWidth="1"/>
    <col min="13" max="13" width="15.42578125" style="3" customWidth="1"/>
    <col min="14" max="14" width="50.42578125" style="83" customWidth="1"/>
    <col min="15" max="15" width="19.42578125" style="3" customWidth="1"/>
    <col min="16" max="16" width="13.5703125" style="3" customWidth="1"/>
    <col min="17" max="20" width="15.5703125" style="3" customWidth="1"/>
    <col min="21" max="21" width="12.5703125" style="3" customWidth="1"/>
    <col min="22" max="22" width="12.7109375" style="3" customWidth="1"/>
    <col min="23" max="23" width="12.28515625" style="3" customWidth="1"/>
    <col min="24" max="24" width="12.7109375" style="3" customWidth="1"/>
    <col min="25" max="25" width="12.85546875" style="3" customWidth="1"/>
    <col min="26" max="26" width="17" style="3" customWidth="1"/>
    <col min="27" max="27" width="13.42578125" style="3" customWidth="1"/>
    <col min="28" max="28" width="14" style="3" customWidth="1"/>
    <col min="29" max="29" width="13.5703125" style="3" customWidth="1"/>
    <col min="30" max="30" width="54.5703125" style="83" customWidth="1"/>
    <col min="31" max="33" width="19.42578125" style="3" customWidth="1"/>
    <col min="34" max="34" width="16.7109375" style="3" customWidth="1"/>
    <col min="35" max="35" width="15.42578125" style="3" customWidth="1"/>
    <col min="36" max="36" width="12.140625" style="3" customWidth="1"/>
    <col min="37" max="37" width="12.28515625" style="3" customWidth="1"/>
    <col min="38" max="38" width="11.7109375" style="3" customWidth="1"/>
    <col min="39" max="39" width="12.42578125" style="3" customWidth="1"/>
    <col min="40" max="40" width="12" style="3" customWidth="1"/>
    <col min="41" max="41" width="12.42578125" style="3" customWidth="1"/>
    <col min="42" max="43" width="14.28515625" style="3" customWidth="1"/>
    <col min="44" max="44" width="14.42578125" style="3" customWidth="1"/>
    <col min="45" max="16384" width="9.140625" style="3"/>
  </cols>
  <sheetData>
    <row r="1" spans="1:44" ht="18.75" x14ac:dyDescent="0.25">
      <c r="A1" s="1" t="s">
        <v>88</v>
      </c>
      <c r="B1" s="2"/>
      <c r="C1" s="2"/>
      <c r="D1" s="2"/>
      <c r="E1" s="2"/>
      <c r="F1" s="2"/>
      <c r="G1" s="2"/>
      <c r="H1" s="2"/>
      <c r="I1" s="2"/>
      <c r="J1" s="2"/>
      <c r="L1" s="2" t="s">
        <v>0</v>
      </c>
      <c r="M1" s="2"/>
      <c r="N1" s="1" t="s">
        <v>88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 t="s">
        <v>88</v>
      </c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4" ht="42.75" customHeight="1" x14ac:dyDescent="0.25">
      <c r="A2" s="87" t="s">
        <v>1</v>
      </c>
      <c r="B2" s="90" t="s">
        <v>2</v>
      </c>
      <c r="C2" s="90" t="s">
        <v>3</v>
      </c>
      <c r="D2" s="93" t="s">
        <v>4</v>
      </c>
      <c r="E2" s="90" t="s">
        <v>5</v>
      </c>
      <c r="F2" s="93" t="s">
        <v>4</v>
      </c>
      <c r="G2" s="93" t="s">
        <v>6</v>
      </c>
      <c r="H2" s="90" t="s">
        <v>7</v>
      </c>
      <c r="I2" s="100" t="s">
        <v>8</v>
      </c>
      <c r="J2" s="101"/>
      <c r="K2" s="102"/>
      <c r="L2" s="106" t="s">
        <v>9</v>
      </c>
      <c r="M2" s="107"/>
      <c r="N2" s="87" t="s">
        <v>1</v>
      </c>
      <c r="O2" s="84" t="s">
        <v>10</v>
      </c>
      <c r="P2" s="111" t="s">
        <v>11</v>
      </c>
      <c r="Q2" s="112"/>
      <c r="R2" s="112"/>
      <c r="S2" s="113"/>
      <c r="T2" s="84" t="s">
        <v>6</v>
      </c>
      <c r="U2" s="111" t="s">
        <v>12</v>
      </c>
      <c r="V2" s="112"/>
      <c r="W2" s="113"/>
      <c r="X2" s="117" t="s">
        <v>13</v>
      </c>
      <c r="Y2" s="118"/>
      <c r="Z2" s="84" t="s">
        <v>14</v>
      </c>
      <c r="AA2" s="84" t="s">
        <v>15</v>
      </c>
      <c r="AB2" s="84" t="s">
        <v>16</v>
      </c>
      <c r="AC2" s="84" t="s">
        <v>17</v>
      </c>
      <c r="AD2" s="87" t="s">
        <v>1</v>
      </c>
      <c r="AE2" s="108" t="s">
        <v>18</v>
      </c>
      <c r="AF2" s="108" t="s">
        <v>19</v>
      </c>
      <c r="AG2" s="108" t="s">
        <v>20</v>
      </c>
      <c r="AH2" s="108" t="s">
        <v>6</v>
      </c>
      <c r="AI2" s="126" t="s">
        <v>21</v>
      </c>
      <c r="AJ2" s="129" t="s">
        <v>22</v>
      </c>
      <c r="AK2" s="130"/>
      <c r="AL2" s="130"/>
      <c r="AM2" s="130"/>
      <c r="AN2" s="130"/>
      <c r="AO2" s="131"/>
      <c r="AP2" s="135" t="s">
        <v>23</v>
      </c>
      <c r="AQ2" s="135"/>
      <c r="AR2" s="136"/>
    </row>
    <row r="3" spans="1:44" ht="15" customHeight="1" x14ac:dyDescent="0.25">
      <c r="A3" s="88"/>
      <c r="B3" s="91"/>
      <c r="C3" s="91"/>
      <c r="D3" s="94"/>
      <c r="E3" s="91"/>
      <c r="F3" s="94"/>
      <c r="G3" s="96"/>
      <c r="H3" s="98"/>
      <c r="I3" s="103"/>
      <c r="J3" s="104"/>
      <c r="K3" s="105"/>
      <c r="L3" s="90" t="s">
        <v>24</v>
      </c>
      <c r="M3" s="90" t="s">
        <v>25</v>
      </c>
      <c r="N3" s="88"/>
      <c r="O3" s="85"/>
      <c r="P3" s="114"/>
      <c r="Q3" s="115"/>
      <c r="R3" s="115"/>
      <c r="S3" s="116"/>
      <c r="T3" s="96"/>
      <c r="U3" s="114"/>
      <c r="V3" s="115"/>
      <c r="W3" s="116"/>
      <c r="X3" s="84" t="s">
        <v>24</v>
      </c>
      <c r="Y3" s="84" t="s">
        <v>25</v>
      </c>
      <c r="Z3" s="85"/>
      <c r="AA3" s="85"/>
      <c r="AB3" s="85"/>
      <c r="AC3" s="85"/>
      <c r="AD3" s="88"/>
      <c r="AE3" s="109"/>
      <c r="AF3" s="109"/>
      <c r="AG3" s="109"/>
      <c r="AH3" s="96"/>
      <c r="AI3" s="127"/>
      <c r="AJ3" s="132"/>
      <c r="AK3" s="133"/>
      <c r="AL3" s="133"/>
      <c r="AM3" s="133"/>
      <c r="AN3" s="133"/>
      <c r="AO3" s="134"/>
      <c r="AP3" s="108" t="s">
        <v>26</v>
      </c>
      <c r="AQ3" s="108" t="s">
        <v>25</v>
      </c>
      <c r="AR3" s="108" t="s">
        <v>27</v>
      </c>
    </row>
    <row r="4" spans="1:44" ht="15" customHeight="1" x14ac:dyDescent="0.25">
      <c r="A4" s="88"/>
      <c r="B4" s="91"/>
      <c r="C4" s="91"/>
      <c r="D4" s="94"/>
      <c r="E4" s="91"/>
      <c r="F4" s="94"/>
      <c r="G4" s="96"/>
      <c r="H4" s="98"/>
      <c r="I4" s="90" t="s">
        <v>28</v>
      </c>
      <c r="J4" s="90" t="s">
        <v>29</v>
      </c>
      <c r="K4" s="90" t="s">
        <v>30</v>
      </c>
      <c r="L4" s="91"/>
      <c r="M4" s="91"/>
      <c r="N4" s="88"/>
      <c r="O4" s="85"/>
      <c r="P4" s="84" t="s">
        <v>31</v>
      </c>
      <c r="Q4" s="123" t="s">
        <v>32</v>
      </c>
      <c r="R4" s="84" t="s">
        <v>33</v>
      </c>
      <c r="S4" s="84" t="s">
        <v>34</v>
      </c>
      <c r="T4" s="96"/>
      <c r="U4" s="84" t="s">
        <v>28</v>
      </c>
      <c r="V4" s="84" t="s">
        <v>29</v>
      </c>
      <c r="W4" s="84" t="s">
        <v>30</v>
      </c>
      <c r="X4" s="85"/>
      <c r="Y4" s="85"/>
      <c r="Z4" s="85"/>
      <c r="AA4" s="85"/>
      <c r="AB4" s="85"/>
      <c r="AC4" s="85"/>
      <c r="AD4" s="88"/>
      <c r="AE4" s="109"/>
      <c r="AF4" s="109"/>
      <c r="AG4" s="109"/>
      <c r="AH4" s="96"/>
      <c r="AI4" s="127"/>
      <c r="AJ4" s="108" t="s">
        <v>28</v>
      </c>
      <c r="AK4" s="108" t="s">
        <v>35</v>
      </c>
      <c r="AL4" s="108" t="s">
        <v>29</v>
      </c>
      <c r="AM4" s="108" t="s">
        <v>35</v>
      </c>
      <c r="AN4" s="108" t="s">
        <v>30</v>
      </c>
      <c r="AO4" s="108" t="s">
        <v>35</v>
      </c>
      <c r="AP4" s="119"/>
      <c r="AQ4" s="119"/>
      <c r="AR4" s="119"/>
    </row>
    <row r="5" spans="1:44" ht="15" customHeight="1" x14ac:dyDescent="0.25">
      <c r="A5" s="88"/>
      <c r="B5" s="91"/>
      <c r="C5" s="91"/>
      <c r="D5" s="94"/>
      <c r="E5" s="91"/>
      <c r="F5" s="94"/>
      <c r="G5" s="96"/>
      <c r="H5" s="98"/>
      <c r="I5" s="91"/>
      <c r="J5" s="91"/>
      <c r="K5" s="91"/>
      <c r="L5" s="91"/>
      <c r="M5" s="91"/>
      <c r="N5" s="88"/>
      <c r="O5" s="85"/>
      <c r="P5" s="121"/>
      <c r="Q5" s="124"/>
      <c r="R5" s="85"/>
      <c r="S5" s="85"/>
      <c r="T5" s="96"/>
      <c r="U5" s="85"/>
      <c r="V5" s="85"/>
      <c r="W5" s="85"/>
      <c r="X5" s="85"/>
      <c r="Y5" s="85"/>
      <c r="Z5" s="85"/>
      <c r="AA5" s="85"/>
      <c r="AB5" s="85"/>
      <c r="AC5" s="85"/>
      <c r="AD5" s="88"/>
      <c r="AE5" s="109"/>
      <c r="AF5" s="109"/>
      <c r="AG5" s="109"/>
      <c r="AH5" s="96"/>
      <c r="AI5" s="127"/>
      <c r="AJ5" s="119"/>
      <c r="AK5" s="119"/>
      <c r="AL5" s="119"/>
      <c r="AM5" s="119"/>
      <c r="AN5" s="119"/>
      <c r="AO5" s="119"/>
      <c r="AP5" s="119"/>
      <c r="AQ5" s="119"/>
      <c r="AR5" s="119"/>
    </row>
    <row r="6" spans="1:44" ht="48" customHeight="1" x14ac:dyDescent="0.25">
      <c r="A6" s="89"/>
      <c r="B6" s="92"/>
      <c r="C6" s="92"/>
      <c r="D6" s="95"/>
      <c r="E6" s="92"/>
      <c r="F6" s="95"/>
      <c r="G6" s="97"/>
      <c r="H6" s="99"/>
      <c r="I6" s="92"/>
      <c r="J6" s="92"/>
      <c r="K6" s="92"/>
      <c r="L6" s="92"/>
      <c r="M6" s="92"/>
      <c r="N6" s="89"/>
      <c r="O6" s="86"/>
      <c r="P6" s="122"/>
      <c r="Q6" s="125"/>
      <c r="R6" s="86"/>
      <c r="S6" s="86"/>
      <c r="T6" s="97"/>
      <c r="U6" s="86"/>
      <c r="V6" s="86"/>
      <c r="W6" s="86"/>
      <c r="X6" s="86"/>
      <c r="Y6" s="86"/>
      <c r="Z6" s="86"/>
      <c r="AA6" s="86"/>
      <c r="AB6" s="86"/>
      <c r="AC6" s="86"/>
      <c r="AD6" s="89"/>
      <c r="AE6" s="110"/>
      <c r="AF6" s="110"/>
      <c r="AG6" s="110"/>
      <c r="AH6" s="97"/>
      <c r="AI6" s="128"/>
      <c r="AJ6" s="120"/>
      <c r="AK6" s="120"/>
      <c r="AL6" s="120"/>
      <c r="AM6" s="120"/>
      <c r="AN6" s="120"/>
      <c r="AO6" s="120"/>
      <c r="AP6" s="120"/>
      <c r="AQ6" s="120"/>
      <c r="AR6" s="120"/>
    </row>
    <row r="7" spans="1:44" ht="46.5" customHeight="1" x14ac:dyDescent="0.25">
      <c r="A7" s="4"/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38</v>
      </c>
      <c r="H7" s="5" t="s">
        <v>38</v>
      </c>
      <c r="I7" s="5" t="s">
        <v>38</v>
      </c>
      <c r="J7" s="5" t="s">
        <v>38</v>
      </c>
      <c r="K7" s="5" t="s">
        <v>38</v>
      </c>
      <c r="L7" s="5" t="s">
        <v>38</v>
      </c>
      <c r="M7" s="5" t="s">
        <v>41</v>
      </c>
      <c r="N7" s="4"/>
      <c r="O7" s="6" t="s">
        <v>42</v>
      </c>
      <c r="P7" s="6" t="s">
        <v>43</v>
      </c>
      <c r="Q7" s="6" t="s">
        <v>44</v>
      </c>
      <c r="R7" s="6" t="s">
        <v>38</v>
      </c>
      <c r="S7" s="6" t="s">
        <v>38</v>
      </c>
      <c r="T7" s="6" t="s">
        <v>38</v>
      </c>
      <c r="U7" s="6" t="s">
        <v>38</v>
      </c>
      <c r="V7" s="6" t="s">
        <v>38</v>
      </c>
      <c r="W7" s="6" t="s">
        <v>38</v>
      </c>
      <c r="X7" s="6" t="s">
        <v>38</v>
      </c>
      <c r="Y7" s="6" t="s">
        <v>41</v>
      </c>
      <c r="Z7" s="6" t="s">
        <v>38</v>
      </c>
      <c r="AA7" s="6" t="s">
        <v>38</v>
      </c>
      <c r="AB7" s="6" t="s">
        <v>45</v>
      </c>
      <c r="AC7" s="6" t="s">
        <v>46</v>
      </c>
      <c r="AD7" s="4"/>
      <c r="AE7" s="7" t="s">
        <v>47</v>
      </c>
      <c r="AF7" s="7" t="s">
        <v>48</v>
      </c>
      <c r="AG7" s="7" t="s">
        <v>49</v>
      </c>
      <c r="AH7" s="7" t="s">
        <v>50</v>
      </c>
      <c r="AI7" s="7" t="s">
        <v>51</v>
      </c>
      <c r="AJ7" s="8" t="s">
        <v>52</v>
      </c>
      <c r="AK7" s="8" t="s">
        <v>53</v>
      </c>
      <c r="AL7" s="8" t="s">
        <v>54</v>
      </c>
      <c r="AM7" s="8" t="s">
        <v>55</v>
      </c>
      <c r="AN7" s="8" t="s">
        <v>56</v>
      </c>
      <c r="AO7" s="8" t="s">
        <v>57</v>
      </c>
      <c r="AP7" s="8" t="s">
        <v>58</v>
      </c>
      <c r="AQ7" s="8" t="s">
        <v>59</v>
      </c>
      <c r="AR7" s="8" t="s">
        <v>60</v>
      </c>
    </row>
    <row r="8" spans="1:44" ht="15.75" x14ac:dyDescent="0.25">
      <c r="A8" s="4">
        <v>1</v>
      </c>
      <c r="B8" s="5">
        <v>2</v>
      </c>
      <c r="C8" s="5">
        <v>4</v>
      </c>
      <c r="D8" s="5">
        <v>5</v>
      </c>
      <c r="E8" s="5">
        <v>6</v>
      </c>
      <c r="F8" s="5">
        <v>7</v>
      </c>
      <c r="G8" s="5">
        <v>8</v>
      </c>
      <c r="H8" s="5">
        <v>9</v>
      </c>
      <c r="I8" s="5">
        <v>10</v>
      </c>
      <c r="J8" s="5">
        <v>11</v>
      </c>
      <c r="K8" s="5">
        <v>12</v>
      </c>
      <c r="L8" s="5">
        <v>13</v>
      </c>
      <c r="M8" s="5">
        <v>14</v>
      </c>
      <c r="N8" s="4">
        <v>1</v>
      </c>
      <c r="O8" s="6">
        <v>15</v>
      </c>
      <c r="P8" s="6">
        <v>16</v>
      </c>
      <c r="Q8" s="9">
        <v>17</v>
      </c>
      <c r="R8" s="6">
        <v>18</v>
      </c>
      <c r="S8" s="6">
        <v>19</v>
      </c>
      <c r="T8" s="9">
        <v>20</v>
      </c>
      <c r="U8" s="6">
        <v>21</v>
      </c>
      <c r="V8" s="6">
        <v>22</v>
      </c>
      <c r="W8" s="9">
        <v>23</v>
      </c>
      <c r="X8" s="6">
        <v>24</v>
      </c>
      <c r="Y8" s="6">
        <v>25</v>
      </c>
      <c r="Z8" s="9">
        <v>26</v>
      </c>
      <c r="AA8" s="6">
        <v>27</v>
      </c>
      <c r="AB8" s="6">
        <v>28</v>
      </c>
      <c r="AC8" s="9">
        <v>29</v>
      </c>
      <c r="AD8" s="4">
        <v>1</v>
      </c>
      <c r="AE8" s="8">
        <v>30</v>
      </c>
      <c r="AF8" s="8">
        <v>31</v>
      </c>
      <c r="AG8" s="8">
        <v>32</v>
      </c>
      <c r="AH8" s="8">
        <v>33</v>
      </c>
      <c r="AI8" s="8">
        <v>34</v>
      </c>
      <c r="AJ8" s="8">
        <v>35</v>
      </c>
      <c r="AK8" s="8">
        <v>36</v>
      </c>
      <c r="AL8" s="8">
        <v>37</v>
      </c>
      <c r="AM8" s="8">
        <v>38</v>
      </c>
      <c r="AN8" s="8">
        <v>39</v>
      </c>
      <c r="AO8" s="8">
        <v>40</v>
      </c>
      <c r="AP8" s="8">
        <v>41</v>
      </c>
      <c r="AQ8" s="8">
        <v>42</v>
      </c>
      <c r="AR8" s="8">
        <v>43</v>
      </c>
    </row>
    <row r="9" spans="1:44" ht="20.25" x14ac:dyDescent="0.3">
      <c r="A9" s="10" t="s">
        <v>61</v>
      </c>
      <c r="B9" s="11">
        <v>2359</v>
      </c>
      <c r="C9" s="11">
        <v>885</v>
      </c>
      <c r="D9" s="11">
        <v>729</v>
      </c>
      <c r="E9" s="12">
        <f>C9/B9</f>
        <v>0.37515896566341672</v>
      </c>
      <c r="F9" s="12">
        <f>D9/C9</f>
        <v>0.82372881355932204</v>
      </c>
      <c r="G9" s="11">
        <v>568</v>
      </c>
      <c r="H9" s="13">
        <v>27</v>
      </c>
      <c r="I9" s="13">
        <v>156</v>
      </c>
      <c r="J9" s="13">
        <v>114</v>
      </c>
      <c r="K9" s="13">
        <v>615</v>
      </c>
      <c r="L9" s="13">
        <v>0</v>
      </c>
      <c r="M9" s="13">
        <v>0</v>
      </c>
      <c r="N9" s="10" t="s">
        <v>61</v>
      </c>
      <c r="O9" s="14">
        <v>3184</v>
      </c>
      <c r="P9" s="15">
        <v>377</v>
      </c>
      <c r="Q9" s="16">
        <f>P9/O9</f>
        <v>0.11840452261306533</v>
      </c>
      <c r="R9" s="14">
        <v>7</v>
      </c>
      <c r="S9" s="14">
        <v>134</v>
      </c>
      <c r="T9" s="14">
        <v>287</v>
      </c>
      <c r="U9" s="14">
        <v>37</v>
      </c>
      <c r="V9" s="14">
        <v>38</v>
      </c>
      <c r="W9" s="14">
        <v>302</v>
      </c>
      <c r="X9" s="14">
        <v>0</v>
      </c>
      <c r="Y9" s="14">
        <v>0</v>
      </c>
      <c r="Z9" s="14">
        <v>164</v>
      </c>
      <c r="AA9" s="14">
        <v>164</v>
      </c>
      <c r="AB9" s="16">
        <f>AA9/P9</f>
        <v>0.43501326259946949</v>
      </c>
      <c r="AC9" s="16">
        <f>AA9/Z9</f>
        <v>1</v>
      </c>
      <c r="AD9" s="10" t="s">
        <v>61</v>
      </c>
      <c r="AE9" s="17">
        <f>B9+O9</f>
        <v>5543</v>
      </c>
      <c r="AF9" s="18">
        <f>C9+P9</f>
        <v>1262</v>
      </c>
      <c r="AG9" s="19">
        <f>AF9/AE9</f>
        <v>0.22767454447050334</v>
      </c>
      <c r="AH9" s="17">
        <f>G9+T9</f>
        <v>855</v>
      </c>
      <c r="AI9" s="17">
        <f>H9+S9</f>
        <v>161</v>
      </c>
      <c r="AJ9" s="17">
        <f>I9+U9</f>
        <v>193</v>
      </c>
      <c r="AK9" s="20">
        <f>AJ9/AF9</f>
        <v>0.15293185419968305</v>
      </c>
      <c r="AL9" s="17">
        <f>J9+V9</f>
        <v>152</v>
      </c>
      <c r="AM9" s="21">
        <f>AL9/AF9</f>
        <v>0.12044374009508717</v>
      </c>
      <c r="AN9" s="17">
        <f>K9+W9</f>
        <v>917</v>
      </c>
      <c r="AO9" s="20">
        <f>AN9/AF9</f>
        <v>0.72662440570522979</v>
      </c>
      <c r="AP9" s="17">
        <f>L9+X9</f>
        <v>0</v>
      </c>
      <c r="AQ9" s="17">
        <f>M9+Y9</f>
        <v>0</v>
      </c>
      <c r="AR9" s="19" t="e">
        <f>AQ9/AP9</f>
        <v>#DIV/0!</v>
      </c>
    </row>
    <row r="10" spans="1:44" ht="20.25" x14ac:dyDescent="0.3">
      <c r="A10" s="10" t="s">
        <v>62</v>
      </c>
      <c r="B10" s="22">
        <v>2290</v>
      </c>
      <c r="C10" s="22">
        <v>98</v>
      </c>
      <c r="D10" s="22">
        <v>28</v>
      </c>
      <c r="E10" s="12">
        <f t="shared" ref="E10:F35" si="0">C10/B10</f>
        <v>4.2794759825327509E-2</v>
      </c>
      <c r="F10" s="12">
        <f t="shared" si="0"/>
        <v>0.2857142857142857</v>
      </c>
      <c r="G10" s="22">
        <v>54</v>
      </c>
      <c r="H10" s="23">
        <v>0</v>
      </c>
      <c r="I10" s="23">
        <v>27</v>
      </c>
      <c r="J10" s="23">
        <v>15</v>
      </c>
      <c r="K10" s="23">
        <v>56</v>
      </c>
      <c r="L10" s="23">
        <v>0</v>
      </c>
      <c r="M10" s="23">
        <v>0</v>
      </c>
      <c r="N10" s="10" t="s">
        <v>62</v>
      </c>
      <c r="O10" s="24">
        <v>3339</v>
      </c>
      <c r="P10" s="25">
        <v>206</v>
      </c>
      <c r="Q10" s="16">
        <f t="shared" ref="Q10:Q35" si="1">P10/O10</f>
        <v>6.1695118298891884E-2</v>
      </c>
      <c r="R10" s="24">
        <v>18</v>
      </c>
      <c r="S10" s="24">
        <v>0</v>
      </c>
      <c r="T10" s="24">
        <v>106</v>
      </c>
      <c r="U10" s="24">
        <v>60</v>
      </c>
      <c r="V10" s="24">
        <v>10</v>
      </c>
      <c r="W10" s="24">
        <v>136</v>
      </c>
      <c r="X10" s="24">
        <v>0</v>
      </c>
      <c r="Y10" s="24">
        <v>0</v>
      </c>
      <c r="Z10" s="24">
        <v>17</v>
      </c>
      <c r="AA10" s="24">
        <v>0</v>
      </c>
      <c r="AB10" s="16">
        <f t="shared" ref="AB10:AB35" si="2">AA10/P10</f>
        <v>0</v>
      </c>
      <c r="AC10" s="16">
        <f t="shared" ref="AC10:AC35" si="3">AA10/Z10</f>
        <v>0</v>
      </c>
      <c r="AD10" s="10" t="s">
        <v>62</v>
      </c>
      <c r="AE10" s="17">
        <f t="shared" ref="AE10:AF34" si="4">B10+O10</f>
        <v>5629</v>
      </c>
      <c r="AF10" s="18">
        <f t="shared" si="4"/>
        <v>304</v>
      </c>
      <c r="AG10" s="19">
        <f t="shared" ref="AG10:AG35" si="5">AF10/AE10</f>
        <v>5.4006040149227219E-2</v>
      </c>
      <c r="AH10" s="17">
        <f t="shared" ref="AH10:AH34" si="6">G10+T10</f>
        <v>160</v>
      </c>
      <c r="AI10" s="17">
        <f t="shared" ref="AI10:AI34" si="7">H10+S10</f>
        <v>0</v>
      </c>
      <c r="AJ10" s="17">
        <f t="shared" ref="AJ10:AJ34" si="8">I10+U10</f>
        <v>87</v>
      </c>
      <c r="AK10" s="20">
        <f t="shared" ref="AK10:AK34" si="9">AJ10/AF10</f>
        <v>0.28618421052631576</v>
      </c>
      <c r="AL10" s="17">
        <f t="shared" ref="AL10:AL34" si="10">J10+V10</f>
        <v>25</v>
      </c>
      <c r="AM10" s="21">
        <f t="shared" ref="AM10:AM35" si="11">AL10/AF10</f>
        <v>8.2236842105263164E-2</v>
      </c>
      <c r="AN10" s="17">
        <f t="shared" ref="AN10:AN34" si="12">K10+W10</f>
        <v>192</v>
      </c>
      <c r="AO10" s="20">
        <f t="shared" ref="AO10:AO35" si="13">AN10/AF10</f>
        <v>0.63157894736842102</v>
      </c>
      <c r="AP10" s="17">
        <f t="shared" ref="AP10:AQ34" si="14">L10+X10</f>
        <v>0</v>
      </c>
      <c r="AQ10" s="17">
        <f t="shared" si="14"/>
        <v>0</v>
      </c>
      <c r="AR10" s="19" t="e">
        <f t="shared" ref="AR10:AR34" si="15">AQ10/AP10</f>
        <v>#DIV/0!</v>
      </c>
    </row>
    <row r="11" spans="1:44" ht="20.25" x14ac:dyDescent="0.3">
      <c r="A11" s="10" t="s">
        <v>63</v>
      </c>
      <c r="B11" s="22">
        <v>4363</v>
      </c>
      <c r="C11" s="22">
        <v>347</v>
      </c>
      <c r="D11" s="22">
        <v>191</v>
      </c>
      <c r="E11" s="12">
        <f t="shared" si="0"/>
        <v>7.9532431812972731E-2</v>
      </c>
      <c r="F11" s="12">
        <f t="shared" si="0"/>
        <v>0.55043227665706052</v>
      </c>
      <c r="G11" s="22">
        <v>136</v>
      </c>
      <c r="H11" s="26">
        <v>0</v>
      </c>
      <c r="I11" s="26">
        <v>67</v>
      </c>
      <c r="J11" s="26">
        <v>26</v>
      </c>
      <c r="K11" s="26">
        <v>254</v>
      </c>
      <c r="L11" s="26">
        <v>171</v>
      </c>
      <c r="M11" s="26">
        <v>171</v>
      </c>
      <c r="N11" s="10" t="s">
        <v>63</v>
      </c>
      <c r="O11" s="27">
        <v>6073</v>
      </c>
      <c r="P11" s="27">
        <v>335</v>
      </c>
      <c r="Q11" s="16">
        <f t="shared" si="1"/>
        <v>5.5162193314671495E-2</v>
      </c>
      <c r="R11" s="27">
        <v>2</v>
      </c>
      <c r="S11" s="27">
        <v>1</v>
      </c>
      <c r="T11" s="27">
        <v>186</v>
      </c>
      <c r="U11" s="27">
        <v>39</v>
      </c>
      <c r="V11" s="27">
        <v>17</v>
      </c>
      <c r="W11" s="27">
        <v>279</v>
      </c>
      <c r="X11" s="27">
        <v>169</v>
      </c>
      <c r="Y11" s="27">
        <v>169</v>
      </c>
      <c r="Z11" s="27">
        <v>117</v>
      </c>
      <c r="AA11" s="27">
        <v>87</v>
      </c>
      <c r="AB11" s="16">
        <f t="shared" si="2"/>
        <v>0.25970149253731345</v>
      </c>
      <c r="AC11" s="16">
        <f t="shared" si="3"/>
        <v>0.74358974358974361</v>
      </c>
      <c r="AD11" s="10" t="s">
        <v>63</v>
      </c>
      <c r="AE11" s="17">
        <f t="shared" si="4"/>
        <v>10436</v>
      </c>
      <c r="AF11" s="18">
        <f t="shared" si="4"/>
        <v>682</v>
      </c>
      <c r="AG11" s="19">
        <f t="shared" si="5"/>
        <v>6.5350709083940209E-2</v>
      </c>
      <c r="AH11" s="17">
        <f t="shared" si="6"/>
        <v>322</v>
      </c>
      <c r="AI11" s="17">
        <f t="shared" si="7"/>
        <v>1</v>
      </c>
      <c r="AJ11" s="17">
        <f t="shared" si="8"/>
        <v>106</v>
      </c>
      <c r="AK11" s="20">
        <f t="shared" si="9"/>
        <v>0.15542521994134897</v>
      </c>
      <c r="AL11" s="17">
        <f t="shared" si="10"/>
        <v>43</v>
      </c>
      <c r="AM11" s="21">
        <f t="shared" si="11"/>
        <v>6.3049853372434017E-2</v>
      </c>
      <c r="AN11" s="17">
        <f t="shared" si="12"/>
        <v>533</v>
      </c>
      <c r="AO11" s="20">
        <f t="shared" si="13"/>
        <v>0.78152492668621698</v>
      </c>
      <c r="AP11" s="17">
        <f t="shared" si="14"/>
        <v>340</v>
      </c>
      <c r="AQ11" s="17">
        <f t="shared" si="14"/>
        <v>340</v>
      </c>
      <c r="AR11" s="19">
        <f t="shared" si="15"/>
        <v>1</v>
      </c>
    </row>
    <row r="12" spans="1:44" ht="25.5" customHeight="1" x14ac:dyDescent="0.3">
      <c r="A12" s="10" t="s">
        <v>64</v>
      </c>
      <c r="B12" s="22">
        <v>676</v>
      </c>
      <c r="C12" s="22">
        <v>119</v>
      </c>
      <c r="D12" s="22">
        <v>119</v>
      </c>
      <c r="E12" s="12">
        <f t="shared" si="0"/>
        <v>0.17603550295857989</v>
      </c>
      <c r="F12" s="12">
        <f t="shared" si="0"/>
        <v>1</v>
      </c>
      <c r="G12" s="22">
        <v>9</v>
      </c>
      <c r="H12" s="13">
        <v>0</v>
      </c>
      <c r="I12" s="13">
        <v>69</v>
      </c>
      <c r="J12" s="13">
        <v>12</v>
      </c>
      <c r="K12" s="13">
        <v>38</v>
      </c>
      <c r="L12" s="13">
        <v>119</v>
      </c>
      <c r="M12" s="13">
        <v>0</v>
      </c>
      <c r="N12" s="10" t="s">
        <v>64</v>
      </c>
      <c r="O12" s="14">
        <v>986</v>
      </c>
      <c r="P12" s="28">
        <v>443</v>
      </c>
      <c r="Q12" s="16">
        <f t="shared" si="1"/>
        <v>0.44929006085192696</v>
      </c>
      <c r="R12" s="14">
        <v>0</v>
      </c>
      <c r="S12" s="14">
        <v>0</v>
      </c>
      <c r="T12" s="14">
        <v>20</v>
      </c>
      <c r="U12" s="14">
        <v>153</v>
      </c>
      <c r="V12" s="14">
        <v>66</v>
      </c>
      <c r="W12" s="14">
        <v>224</v>
      </c>
      <c r="X12" s="14">
        <v>443</v>
      </c>
      <c r="Y12" s="14">
        <v>0</v>
      </c>
      <c r="Z12" s="14">
        <v>3</v>
      </c>
      <c r="AA12" s="14">
        <v>3</v>
      </c>
      <c r="AB12" s="16">
        <f t="shared" si="2"/>
        <v>6.7720090293453723E-3</v>
      </c>
      <c r="AC12" s="16">
        <f t="shared" si="3"/>
        <v>1</v>
      </c>
      <c r="AD12" s="10" t="s">
        <v>64</v>
      </c>
      <c r="AE12" s="17">
        <f t="shared" si="4"/>
        <v>1662</v>
      </c>
      <c r="AF12" s="18">
        <f t="shared" si="4"/>
        <v>562</v>
      </c>
      <c r="AG12" s="19">
        <f t="shared" si="5"/>
        <v>0.33814681107099881</v>
      </c>
      <c r="AH12" s="17">
        <f t="shared" si="6"/>
        <v>29</v>
      </c>
      <c r="AI12" s="17">
        <f t="shared" si="7"/>
        <v>0</v>
      </c>
      <c r="AJ12" s="17">
        <f t="shared" si="8"/>
        <v>222</v>
      </c>
      <c r="AK12" s="20">
        <f t="shared" si="9"/>
        <v>0.39501779359430605</v>
      </c>
      <c r="AL12" s="17">
        <f t="shared" si="10"/>
        <v>78</v>
      </c>
      <c r="AM12" s="21">
        <f t="shared" si="11"/>
        <v>0.13879003558718861</v>
      </c>
      <c r="AN12" s="17">
        <f t="shared" si="12"/>
        <v>262</v>
      </c>
      <c r="AO12" s="20">
        <f t="shared" si="13"/>
        <v>0.46619217081850534</v>
      </c>
      <c r="AP12" s="17">
        <f t="shared" si="14"/>
        <v>562</v>
      </c>
      <c r="AQ12" s="17">
        <f t="shared" si="14"/>
        <v>0</v>
      </c>
      <c r="AR12" s="19">
        <f t="shared" si="15"/>
        <v>0</v>
      </c>
    </row>
    <row r="13" spans="1:44" ht="20.25" x14ac:dyDescent="0.3">
      <c r="A13" s="10" t="s">
        <v>65</v>
      </c>
      <c r="B13" s="22">
        <v>10341</v>
      </c>
      <c r="C13" s="22">
        <v>1565</v>
      </c>
      <c r="D13" s="22">
        <v>401</v>
      </c>
      <c r="E13" s="12">
        <f t="shared" si="0"/>
        <v>0.1513393288850208</v>
      </c>
      <c r="F13" s="12">
        <f t="shared" si="0"/>
        <v>0.25623003194888178</v>
      </c>
      <c r="G13" s="22">
        <v>94</v>
      </c>
      <c r="H13" s="29">
        <v>17</v>
      </c>
      <c r="I13" s="29">
        <v>1108</v>
      </c>
      <c r="J13" s="29">
        <v>85</v>
      </c>
      <c r="K13" s="29">
        <v>372</v>
      </c>
      <c r="L13" s="13">
        <v>1565</v>
      </c>
      <c r="M13" s="29">
        <v>1565</v>
      </c>
      <c r="N13" s="10" t="s">
        <v>65</v>
      </c>
      <c r="O13" s="30">
        <v>15397</v>
      </c>
      <c r="P13" s="30">
        <v>4096</v>
      </c>
      <c r="Q13" s="16">
        <f t="shared" si="1"/>
        <v>0.26602584919140093</v>
      </c>
      <c r="R13" s="30">
        <v>1029</v>
      </c>
      <c r="S13" s="30">
        <v>122</v>
      </c>
      <c r="T13" s="30">
        <v>1437</v>
      </c>
      <c r="U13" s="30">
        <v>782</v>
      </c>
      <c r="V13" s="30">
        <v>349</v>
      </c>
      <c r="W13" s="30">
        <v>2965</v>
      </c>
      <c r="X13" s="14">
        <v>4096</v>
      </c>
      <c r="Y13" s="30">
        <v>4096</v>
      </c>
      <c r="Z13" s="30">
        <v>2702</v>
      </c>
      <c r="AA13" s="30">
        <v>1091</v>
      </c>
      <c r="AB13" s="16">
        <f t="shared" si="2"/>
        <v>0.266357421875</v>
      </c>
      <c r="AC13" s="16">
        <f t="shared" si="3"/>
        <v>0.40377498149518876</v>
      </c>
      <c r="AD13" s="10" t="s">
        <v>65</v>
      </c>
      <c r="AE13" s="17">
        <f t="shared" si="4"/>
        <v>25738</v>
      </c>
      <c r="AF13" s="18">
        <f t="shared" si="4"/>
        <v>5661</v>
      </c>
      <c r="AG13" s="19">
        <f t="shared" si="5"/>
        <v>0.21994715984147953</v>
      </c>
      <c r="AH13" s="17">
        <f t="shared" si="6"/>
        <v>1531</v>
      </c>
      <c r="AI13" s="17">
        <f t="shared" si="7"/>
        <v>139</v>
      </c>
      <c r="AJ13" s="17">
        <f t="shared" si="8"/>
        <v>1890</v>
      </c>
      <c r="AK13" s="20">
        <f t="shared" si="9"/>
        <v>0.33386327503974561</v>
      </c>
      <c r="AL13" s="17">
        <f t="shared" si="10"/>
        <v>434</v>
      </c>
      <c r="AM13" s="21">
        <f t="shared" si="11"/>
        <v>7.6664900194311963E-2</v>
      </c>
      <c r="AN13" s="17">
        <f t="shared" si="12"/>
        <v>3337</v>
      </c>
      <c r="AO13" s="20">
        <f t="shared" si="13"/>
        <v>0.5894718247659424</v>
      </c>
      <c r="AP13" s="17">
        <f t="shared" si="14"/>
        <v>5661</v>
      </c>
      <c r="AQ13" s="17">
        <f t="shared" si="14"/>
        <v>5661</v>
      </c>
      <c r="AR13" s="19">
        <f t="shared" si="15"/>
        <v>1</v>
      </c>
    </row>
    <row r="14" spans="1:44" ht="20.25" x14ac:dyDescent="0.3">
      <c r="A14" s="10" t="s">
        <v>66</v>
      </c>
      <c r="B14" s="31">
        <v>5884</v>
      </c>
      <c r="C14" s="31">
        <v>293</v>
      </c>
      <c r="D14" s="31">
        <v>149</v>
      </c>
      <c r="E14" s="12">
        <f t="shared" si="0"/>
        <v>4.9796057104010874E-2</v>
      </c>
      <c r="F14" s="12">
        <f t="shared" si="0"/>
        <v>0.50853242320819114</v>
      </c>
      <c r="G14" s="31">
        <v>127</v>
      </c>
      <c r="H14" s="32">
        <v>0</v>
      </c>
      <c r="I14" s="32">
        <v>62</v>
      </c>
      <c r="J14" s="32">
        <v>61</v>
      </c>
      <c r="K14" s="32">
        <v>170</v>
      </c>
      <c r="L14" s="32">
        <v>37</v>
      </c>
      <c r="M14" s="32">
        <v>0</v>
      </c>
      <c r="N14" s="10" t="s">
        <v>66</v>
      </c>
      <c r="O14" s="33">
        <v>8586</v>
      </c>
      <c r="P14" s="34">
        <v>626</v>
      </c>
      <c r="Q14" s="16">
        <f t="shared" si="1"/>
        <v>7.2909387374796186E-2</v>
      </c>
      <c r="R14" s="33">
        <v>29</v>
      </c>
      <c r="S14" s="33">
        <v>0</v>
      </c>
      <c r="T14" s="33">
        <v>384</v>
      </c>
      <c r="U14" s="33">
        <v>69</v>
      </c>
      <c r="V14" s="33">
        <v>156</v>
      </c>
      <c r="W14" s="33">
        <v>401</v>
      </c>
      <c r="X14" s="33">
        <v>108</v>
      </c>
      <c r="Y14" s="33">
        <v>0</v>
      </c>
      <c r="Z14" s="33">
        <v>223</v>
      </c>
      <c r="AA14" s="33">
        <v>0</v>
      </c>
      <c r="AB14" s="16">
        <f t="shared" si="2"/>
        <v>0</v>
      </c>
      <c r="AC14" s="16">
        <f t="shared" si="3"/>
        <v>0</v>
      </c>
      <c r="AD14" s="10" t="s">
        <v>66</v>
      </c>
      <c r="AE14" s="17">
        <f t="shared" si="4"/>
        <v>14470</v>
      </c>
      <c r="AF14" s="18">
        <f t="shared" si="4"/>
        <v>919</v>
      </c>
      <c r="AG14" s="19">
        <f t="shared" si="5"/>
        <v>6.3510711817553564E-2</v>
      </c>
      <c r="AH14" s="17">
        <f t="shared" si="6"/>
        <v>511</v>
      </c>
      <c r="AI14" s="17">
        <f t="shared" si="7"/>
        <v>0</v>
      </c>
      <c r="AJ14" s="17">
        <f t="shared" si="8"/>
        <v>131</v>
      </c>
      <c r="AK14" s="20">
        <f t="shared" si="9"/>
        <v>0.1425462459194777</v>
      </c>
      <c r="AL14" s="17">
        <f t="shared" si="10"/>
        <v>217</v>
      </c>
      <c r="AM14" s="21">
        <f t="shared" si="11"/>
        <v>0.23612622415669204</v>
      </c>
      <c r="AN14" s="17">
        <f t="shared" si="12"/>
        <v>571</v>
      </c>
      <c r="AO14" s="20">
        <f t="shared" si="13"/>
        <v>0.62132752992383022</v>
      </c>
      <c r="AP14" s="17">
        <f t="shared" si="14"/>
        <v>145</v>
      </c>
      <c r="AQ14" s="17">
        <f t="shared" si="14"/>
        <v>0</v>
      </c>
      <c r="AR14" s="19">
        <f t="shared" si="15"/>
        <v>0</v>
      </c>
    </row>
    <row r="15" spans="1:44" ht="20.25" x14ac:dyDescent="0.3">
      <c r="A15" s="10" t="s">
        <v>67</v>
      </c>
      <c r="B15" s="35">
        <v>2005</v>
      </c>
      <c r="C15" s="35">
        <v>0</v>
      </c>
      <c r="D15" s="35">
        <v>0</v>
      </c>
      <c r="E15" s="12">
        <f t="shared" si="0"/>
        <v>0</v>
      </c>
      <c r="F15" s="12" t="e">
        <f t="shared" si="0"/>
        <v>#DIV/0!</v>
      </c>
      <c r="G15" s="35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10" t="s">
        <v>67</v>
      </c>
      <c r="O15" s="33">
        <v>2923</v>
      </c>
      <c r="P15" s="36">
        <v>0</v>
      </c>
      <c r="Q15" s="16">
        <f t="shared" si="1"/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16" t="e">
        <f t="shared" si="2"/>
        <v>#DIV/0!</v>
      </c>
      <c r="AC15" s="16" t="e">
        <f t="shared" si="3"/>
        <v>#DIV/0!</v>
      </c>
      <c r="AD15" s="10" t="s">
        <v>67</v>
      </c>
      <c r="AE15" s="17">
        <f t="shared" si="4"/>
        <v>4928</v>
      </c>
      <c r="AF15" s="18">
        <f t="shared" si="4"/>
        <v>0</v>
      </c>
      <c r="AG15" s="19">
        <f t="shared" si="5"/>
        <v>0</v>
      </c>
      <c r="AH15" s="17">
        <f t="shared" si="6"/>
        <v>0</v>
      </c>
      <c r="AI15" s="17">
        <f t="shared" si="7"/>
        <v>0</v>
      </c>
      <c r="AJ15" s="17">
        <f t="shared" si="8"/>
        <v>0</v>
      </c>
      <c r="AK15" s="20" t="e">
        <f t="shared" si="9"/>
        <v>#DIV/0!</v>
      </c>
      <c r="AL15" s="17">
        <f t="shared" si="10"/>
        <v>0</v>
      </c>
      <c r="AM15" s="21" t="e">
        <f t="shared" si="11"/>
        <v>#DIV/0!</v>
      </c>
      <c r="AN15" s="17">
        <f t="shared" si="12"/>
        <v>0</v>
      </c>
      <c r="AO15" s="20" t="e">
        <f t="shared" si="13"/>
        <v>#DIV/0!</v>
      </c>
      <c r="AP15" s="17">
        <f t="shared" si="14"/>
        <v>0</v>
      </c>
      <c r="AQ15" s="17">
        <f t="shared" si="14"/>
        <v>0</v>
      </c>
      <c r="AR15" s="19" t="e">
        <f t="shared" si="15"/>
        <v>#DIV/0!</v>
      </c>
    </row>
    <row r="16" spans="1:44" ht="20.25" x14ac:dyDescent="0.3">
      <c r="A16" s="10" t="s">
        <v>68</v>
      </c>
      <c r="B16" s="37">
        <v>6871</v>
      </c>
      <c r="C16" s="37">
        <v>93</v>
      </c>
      <c r="D16" s="37">
        <v>6</v>
      </c>
      <c r="E16" s="12">
        <f t="shared" si="0"/>
        <v>1.3535147722311163E-2</v>
      </c>
      <c r="F16" s="12">
        <f t="shared" si="0"/>
        <v>6.4516129032258063E-2</v>
      </c>
      <c r="G16" s="37">
        <v>45</v>
      </c>
      <c r="H16" s="26">
        <v>0</v>
      </c>
      <c r="I16" s="26">
        <v>33</v>
      </c>
      <c r="J16" s="26">
        <v>19</v>
      </c>
      <c r="K16" s="26">
        <v>41</v>
      </c>
      <c r="L16" s="26">
        <v>0</v>
      </c>
      <c r="M16" s="26">
        <v>0</v>
      </c>
      <c r="N16" s="10" t="s">
        <v>68</v>
      </c>
      <c r="O16" s="27">
        <v>11030</v>
      </c>
      <c r="P16" s="27">
        <v>374</v>
      </c>
      <c r="Q16" s="16">
        <f t="shared" si="1"/>
        <v>3.3907524932003628E-2</v>
      </c>
      <c r="R16" s="27">
        <v>3</v>
      </c>
      <c r="S16" s="27">
        <v>0</v>
      </c>
      <c r="T16" s="27">
        <v>145</v>
      </c>
      <c r="U16" s="27">
        <v>56</v>
      </c>
      <c r="V16" s="27">
        <v>44</v>
      </c>
      <c r="W16" s="27">
        <v>274</v>
      </c>
      <c r="X16" s="27">
        <v>0</v>
      </c>
      <c r="Y16" s="27">
        <v>0</v>
      </c>
      <c r="Z16" s="27">
        <v>77</v>
      </c>
      <c r="AA16" s="27">
        <v>46</v>
      </c>
      <c r="AB16" s="16">
        <f t="shared" si="2"/>
        <v>0.12299465240641712</v>
      </c>
      <c r="AC16" s="16">
        <f t="shared" si="3"/>
        <v>0.59740259740259738</v>
      </c>
      <c r="AD16" s="10" t="s">
        <v>68</v>
      </c>
      <c r="AE16" s="17">
        <f t="shared" si="4"/>
        <v>17901</v>
      </c>
      <c r="AF16" s="18">
        <f t="shared" si="4"/>
        <v>467</v>
      </c>
      <c r="AG16" s="19">
        <f t="shared" si="5"/>
        <v>2.6087928048712364E-2</v>
      </c>
      <c r="AH16" s="17">
        <f t="shared" si="6"/>
        <v>190</v>
      </c>
      <c r="AI16" s="17">
        <f t="shared" si="7"/>
        <v>0</v>
      </c>
      <c r="AJ16" s="17">
        <f t="shared" si="8"/>
        <v>89</v>
      </c>
      <c r="AK16" s="20">
        <f t="shared" si="9"/>
        <v>0.19057815845824411</v>
      </c>
      <c r="AL16" s="17">
        <f t="shared" si="10"/>
        <v>63</v>
      </c>
      <c r="AM16" s="21">
        <f t="shared" si="11"/>
        <v>0.13490364025695931</v>
      </c>
      <c r="AN16" s="17">
        <f t="shared" si="12"/>
        <v>315</v>
      </c>
      <c r="AO16" s="20">
        <f t="shared" si="13"/>
        <v>0.67451820128479656</v>
      </c>
      <c r="AP16" s="17">
        <f t="shared" si="14"/>
        <v>0</v>
      </c>
      <c r="AQ16" s="17">
        <f t="shared" si="14"/>
        <v>0</v>
      </c>
      <c r="AR16" s="19" t="e">
        <f t="shared" si="15"/>
        <v>#DIV/0!</v>
      </c>
    </row>
    <row r="17" spans="1:44" ht="20.25" x14ac:dyDescent="0.3">
      <c r="A17" s="10" t="s">
        <v>69</v>
      </c>
      <c r="B17" s="22">
        <v>1709</v>
      </c>
      <c r="C17" s="22">
        <v>54</v>
      </c>
      <c r="D17" s="22">
        <v>54</v>
      </c>
      <c r="E17" s="12">
        <f t="shared" si="0"/>
        <v>3.1597425394967821E-2</v>
      </c>
      <c r="F17" s="12">
        <f t="shared" si="0"/>
        <v>1</v>
      </c>
      <c r="G17" s="22">
        <v>190</v>
      </c>
      <c r="H17" s="23">
        <v>22</v>
      </c>
      <c r="I17" s="23">
        <v>31</v>
      </c>
      <c r="J17" s="23">
        <v>16</v>
      </c>
      <c r="K17" s="23">
        <v>7</v>
      </c>
      <c r="L17" s="23">
        <v>54</v>
      </c>
      <c r="M17" s="23">
        <v>0</v>
      </c>
      <c r="N17" s="10" t="s">
        <v>69</v>
      </c>
      <c r="O17" s="24">
        <v>2492</v>
      </c>
      <c r="P17" s="25">
        <v>298</v>
      </c>
      <c r="Q17" s="16">
        <f t="shared" si="1"/>
        <v>0.11958266452648475</v>
      </c>
      <c r="R17" s="24">
        <v>9</v>
      </c>
      <c r="S17" s="24">
        <v>67</v>
      </c>
      <c r="T17" s="24">
        <v>190</v>
      </c>
      <c r="U17" s="24">
        <v>25</v>
      </c>
      <c r="V17" s="24">
        <v>36</v>
      </c>
      <c r="W17" s="24">
        <v>237</v>
      </c>
      <c r="X17" s="24">
        <v>298</v>
      </c>
      <c r="Y17" s="24">
        <v>0</v>
      </c>
      <c r="Z17" s="24">
        <v>102</v>
      </c>
      <c r="AA17" s="24">
        <v>102</v>
      </c>
      <c r="AB17" s="16">
        <f t="shared" si="2"/>
        <v>0.34228187919463088</v>
      </c>
      <c r="AC17" s="16">
        <f t="shared" si="3"/>
        <v>1</v>
      </c>
      <c r="AD17" s="10" t="s">
        <v>69</v>
      </c>
      <c r="AE17" s="17">
        <f t="shared" si="4"/>
        <v>4201</v>
      </c>
      <c r="AF17" s="18">
        <f t="shared" si="4"/>
        <v>352</v>
      </c>
      <c r="AG17" s="19">
        <f t="shared" si="5"/>
        <v>8.378957391097358E-2</v>
      </c>
      <c r="AH17" s="17">
        <f t="shared" si="6"/>
        <v>380</v>
      </c>
      <c r="AI17" s="17">
        <f t="shared" si="7"/>
        <v>89</v>
      </c>
      <c r="AJ17" s="17">
        <f t="shared" si="8"/>
        <v>56</v>
      </c>
      <c r="AK17" s="20">
        <f t="shared" si="9"/>
        <v>0.15909090909090909</v>
      </c>
      <c r="AL17" s="17">
        <f t="shared" si="10"/>
        <v>52</v>
      </c>
      <c r="AM17" s="21">
        <f t="shared" si="11"/>
        <v>0.14772727272727273</v>
      </c>
      <c r="AN17" s="17">
        <f t="shared" si="12"/>
        <v>244</v>
      </c>
      <c r="AO17" s="20">
        <f t="shared" si="13"/>
        <v>0.69318181818181823</v>
      </c>
      <c r="AP17" s="17">
        <f t="shared" si="14"/>
        <v>352</v>
      </c>
      <c r="AQ17" s="17">
        <f t="shared" si="14"/>
        <v>0</v>
      </c>
      <c r="AR17" s="19">
        <f t="shared" si="15"/>
        <v>0</v>
      </c>
    </row>
    <row r="18" spans="1:44" ht="20.25" x14ac:dyDescent="0.3">
      <c r="A18" s="10" t="s">
        <v>70</v>
      </c>
      <c r="B18" s="38">
        <v>545</v>
      </c>
      <c r="C18" s="38">
        <v>111</v>
      </c>
      <c r="D18" s="38">
        <v>104</v>
      </c>
      <c r="E18" s="12">
        <f t="shared" si="0"/>
        <v>0.20366972477064221</v>
      </c>
      <c r="F18" s="12">
        <f t="shared" si="0"/>
        <v>0.93693693693693691</v>
      </c>
      <c r="G18" s="38">
        <v>67</v>
      </c>
      <c r="H18" s="39">
        <v>0</v>
      </c>
      <c r="I18" s="39">
        <v>0</v>
      </c>
      <c r="J18" s="39">
        <v>6</v>
      </c>
      <c r="K18" s="39">
        <v>105</v>
      </c>
      <c r="L18" s="39">
        <v>99</v>
      </c>
      <c r="M18" s="39">
        <v>0</v>
      </c>
      <c r="N18" s="10" t="s">
        <v>70</v>
      </c>
      <c r="O18" s="40">
        <v>794</v>
      </c>
      <c r="P18" s="40">
        <v>16</v>
      </c>
      <c r="Q18" s="16">
        <f t="shared" si="1"/>
        <v>2.0151133501259445E-2</v>
      </c>
      <c r="R18" s="40">
        <v>0</v>
      </c>
      <c r="S18" s="40">
        <v>0</v>
      </c>
      <c r="T18" s="40">
        <v>11</v>
      </c>
      <c r="U18" s="40">
        <v>0</v>
      </c>
      <c r="V18" s="40">
        <v>1</v>
      </c>
      <c r="W18" s="40">
        <v>15</v>
      </c>
      <c r="X18" s="40">
        <v>9</v>
      </c>
      <c r="Y18" s="40">
        <v>0</v>
      </c>
      <c r="Z18" s="40">
        <v>0</v>
      </c>
      <c r="AA18" s="40">
        <v>0</v>
      </c>
      <c r="AB18" s="16">
        <f t="shared" si="2"/>
        <v>0</v>
      </c>
      <c r="AC18" s="16" t="e">
        <f t="shared" si="3"/>
        <v>#DIV/0!</v>
      </c>
      <c r="AD18" s="10" t="s">
        <v>70</v>
      </c>
      <c r="AE18" s="17">
        <f t="shared" si="4"/>
        <v>1339</v>
      </c>
      <c r="AF18" s="18">
        <f t="shared" si="4"/>
        <v>127</v>
      </c>
      <c r="AG18" s="19">
        <f t="shared" si="5"/>
        <v>9.4846900672143394E-2</v>
      </c>
      <c r="AH18" s="17">
        <f t="shared" si="6"/>
        <v>78</v>
      </c>
      <c r="AI18" s="17">
        <f t="shared" si="7"/>
        <v>0</v>
      </c>
      <c r="AJ18" s="17">
        <f t="shared" si="8"/>
        <v>0</v>
      </c>
      <c r="AK18" s="20">
        <f t="shared" si="9"/>
        <v>0</v>
      </c>
      <c r="AL18" s="17">
        <f t="shared" si="10"/>
        <v>7</v>
      </c>
      <c r="AM18" s="21">
        <f t="shared" si="11"/>
        <v>5.5118110236220472E-2</v>
      </c>
      <c r="AN18" s="17">
        <f t="shared" si="12"/>
        <v>120</v>
      </c>
      <c r="AO18" s="20">
        <f t="shared" si="13"/>
        <v>0.94488188976377951</v>
      </c>
      <c r="AP18" s="17">
        <f t="shared" si="14"/>
        <v>108</v>
      </c>
      <c r="AQ18" s="17">
        <f t="shared" si="14"/>
        <v>0</v>
      </c>
      <c r="AR18" s="19">
        <f t="shared" si="15"/>
        <v>0</v>
      </c>
    </row>
    <row r="19" spans="1:44" ht="20.25" x14ac:dyDescent="0.3">
      <c r="A19" s="10" t="s">
        <v>71</v>
      </c>
      <c r="B19" s="22">
        <v>285</v>
      </c>
      <c r="C19" s="22">
        <v>7</v>
      </c>
      <c r="D19" s="22">
        <v>5</v>
      </c>
      <c r="E19" s="12">
        <f t="shared" si="0"/>
        <v>2.456140350877193E-2</v>
      </c>
      <c r="F19" s="12">
        <f t="shared" si="0"/>
        <v>0.7142857142857143</v>
      </c>
      <c r="G19" s="22">
        <v>0</v>
      </c>
      <c r="H19" s="26">
        <v>0</v>
      </c>
      <c r="I19" s="32">
        <v>5</v>
      </c>
      <c r="J19" s="32">
        <v>0</v>
      </c>
      <c r="K19" s="32">
        <v>2</v>
      </c>
      <c r="L19" s="32">
        <v>0</v>
      </c>
      <c r="M19" s="32">
        <v>0</v>
      </c>
      <c r="N19" s="10" t="s">
        <v>71</v>
      </c>
      <c r="O19" s="33">
        <v>705</v>
      </c>
      <c r="P19" s="41">
        <v>41</v>
      </c>
      <c r="Q19" s="16">
        <f t="shared" si="1"/>
        <v>5.8156028368794327E-2</v>
      </c>
      <c r="R19" s="33">
        <v>0</v>
      </c>
      <c r="S19" s="27">
        <v>0</v>
      </c>
      <c r="T19" s="27">
        <v>2</v>
      </c>
      <c r="U19" s="33">
        <v>16</v>
      </c>
      <c r="V19" s="33">
        <v>5</v>
      </c>
      <c r="W19" s="33">
        <v>20</v>
      </c>
      <c r="X19" s="33">
        <v>0</v>
      </c>
      <c r="Y19" s="33">
        <v>0</v>
      </c>
      <c r="Z19" s="36">
        <v>12</v>
      </c>
      <c r="AA19" s="33">
        <v>6</v>
      </c>
      <c r="AB19" s="16">
        <f t="shared" si="2"/>
        <v>0.14634146341463414</v>
      </c>
      <c r="AC19" s="16">
        <f t="shared" si="3"/>
        <v>0.5</v>
      </c>
      <c r="AD19" s="10" t="s">
        <v>71</v>
      </c>
      <c r="AE19" s="17">
        <f t="shared" si="4"/>
        <v>990</v>
      </c>
      <c r="AF19" s="18">
        <f t="shared" si="4"/>
        <v>48</v>
      </c>
      <c r="AG19" s="19">
        <f t="shared" si="5"/>
        <v>4.8484848484848485E-2</v>
      </c>
      <c r="AH19" s="17">
        <f t="shared" si="6"/>
        <v>2</v>
      </c>
      <c r="AI19" s="17">
        <f t="shared" si="7"/>
        <v>0</v>
      </c>
      <c r="AJ19" s="17">
        <f t="shared" si="8"/>
        <v>21</v>
      </c>
      <c r="AK19" s="20">
        <f t="shared" si="9"/>
        <v>0.4375</v>
      </c>
      <c r="AL19" s="17">
        <f t="shared" si="10"/>
        <v>5</v>
      </c>
      <c r="AM19" s="21">
        <f t="shared" si="11"/>
        <v>0.10416666666666667</v>
      </c>
      <c r="AN19" s="17">
        <f t="shared" si="12"/>
        <v>22</v>
      </c>
      <c r="AO19" s="20">
        <f t="shared" si="13"/>
        <v>0.45833333333333331</v>
      </c>
      <c r="AP19" s="17">
        <f t="shared" si="14"/>
        <v>0</v>
      </c>
      <c r="AQ19" s="17">
        <f t="shared" si="14"/>
        <v>0</v>
      </c>
      <c r="AR19" s="19" t="e">
        <f t="shared" si="15"/>
        <v>#DIV/0!</v>
      </c>
    </row>
    <row r="20" spans="1:44" ht="20.25" x14ac:dyDescent="0.3">
      <c r="A20" s="10" t="s">
        <v>72</v>
      </c>
      <c r="B20" s="22">
        <v>12865</v>
      </c>
      <c r="C20" s="22">
        <v>311</v>
      </c>
      <c r="D20" s="22">
        <v>135</v>
      </c>
      <c r="E20" s="12">
        <f t="shared" si="0"/>
        <v>2.4174115818111155E-2</v>
      </c>
      <c r="F20" s="12">
        <f t="shared" si="0"/>
        <v>0.43408360128617363</v>
      </c>
      <c r="G20" s="22">
        <v>97</v>
      </c>
      <c r="H20" s="42">
        <v>0</v>
      </c>
      <c r="I20" s="43">
        <v>136</v>
      </c>
      <c r="J20" s="43">
        <v>30</v>
      </c>
      <c r="K20" s="43">
        <v>145</v>
      </c>
      <c r="L20" s="43">
        <v>0</v>
      </c>
      <c r="M20" s="43">
        <v>0</v>
      </c>
      <c r="N20" s="10" t="s">
        <v>72</v>
      </c>
      <c r="O20" s="44">
        <v>18482</v>
      </c>
      <c r="P20" s="44">
        <v>2120</v>
      </c>
      <c r="Q20" s="16">
        <f t="shared" si="1"/>
        <v>0.1147062006276377</v>
      </c>
      <c r="R20" s="44">
        <v>241</v>
      </c>
      <c r="S20" s="45">
        <v>94</v>
      </c>
      <c r="T20" s="45">
        <v>922</v>
      </c>
      <c r="U20" s="44">
        <v>405</v>
      </c>
      <c r="V20" s="44">
        <v>86</v>
      </c>
      <c r="W20" s="44">
        <v>1629</v>
      </c>
      <c r="X20" s="44">
        <v>398</v>
      </c>
      <c r="Y20" s="44">
        <v>0</v>
      </c>
      <c r="Z20" s="44">
        <v>115</v>
      </c>
      <c r="AA20" s="44">
        <v>115</v>
      </c>
      <c r="AB20" s="16">
        <f t="shared" si="2"/>
        <v>5.4245283018867926E-2</v>
      </c>
      <c r="AC20" s="16">
        <f t="shared" si="3"/>
        <v>1</v>
      </c>
      <c r="AD20" s="10" t="s">
        <v>72</v>
      </c>
      <c r="AE20" s="17">
        <f t="shared" si="4"/>
        <v>31347</v>
      </c>
      <c r="AF20" s="18">
        <f t="shared" si="4"/>
        <v>2431</v>
      </c>
      <c r="AG20" s="19">
        <f t="shared" si="5"/>
        <v>7.7551280824321306E-2</v>
      </c>
      <c r="AH20" s="17">
        <f t="shared" si="6"/>
        <v>1019</v>
      </c>
      <c r="AI20" s="17">
        <f t="shared" si="7"/>
        <v>94</v>
      </c>
      <c r="AJ20" s="17">
        <f t="shared" si="8"/>
        <v>541</v>
      </c>
      <c r="AK20" s="20">
        <f t="shared" si="9"/>
        <v>0.22254216371863431</v>
      </c>
      <c r="AL20" s="17">
        <f t="shared" si="10"/>
        <v>116</v>
      </c>
      <c r="AM20" s="21">
        <f t="shared" si="11"/>
        <v>4.7716988893459482E-2</v>
      </c>
      <c r="AN20" s="17">
        <f t="shared" si="12"/>
        <v>1774</v>
      </c>
      <c r="AO20" s="20">
        <f t="shared" si="13"/>
        <v>0.72974084738790623</v>
      </c>
      <c r="AP20" s="17">
        <f t="shared" si="14"/>
        <v>398</v>
      </c>
      <c r="AQ20" s="17">
        <f t="shared" si="14"/>
        <v>0</v>
      </c>
      <c r="AR20" s="19">
        <f t="shared" si="15"/>
        <v>0</v>
      </c>
    </row>
    <row r="21" spans="1:44" ht="20.25" x14ac:dyDescent="0.3">
      <c r="A21" s="10" t="s">
        <v>73</v>
      </c>
      <c r="B21" s="35">
        <v>4843</v>
      </c>
      <c r="C21" s="35">
        <v>1175</v>
      </c>
      <c r="D21" s="35">
        <v>488</v>
      </c>
      <c r="E21" s="12">
        <f t="shared" si="0"/>
        <v>0.24261821185215776</v>
      </c>
      <c r="F21" s="12">
        <f t="shared" si="0"/>
        <v>0.41531914893617022</v>
      </c>
      <c r="G21" s="35">
        <v>438</v>
      </c>
      <c r="H21" s="32">
        <v>0</v>
      </c>
      <c r="I21" s="32">
        <v>236</v>
      </c>
      <c r="J21" s="46">
        <v>459</v>
      </c>
      <c r="K21" s="46">
        <v>480</v>
      </c>
      <c r="L21" s="32">
        <v>0</v>
      </c>
      <c r="M21" s="32">
        <v>0</v>
      </c>
      <c r="N21" s="10" t="s">
        <v>73</v>
      </c>
      <c r="O21" s="36">
        <v>7016</v>
      </c>
      <c r="P21" s="36">
        <v>1370</v>
      </c>
      <c r="Q21" s="16">
        <f t="shared" si="1"/>
        <v>0.19526795895096921</v>
      </c>
      <c r="R21" s="33">
        <v>482</v>
      </c>
      <c r="S21" s="33">
        <v>0</v>
      </c>
      <c r="T21" s="33">
        <v>806</v>
      </c>
      <c r="U21" s="33">
        <v>205</v>
      </c>
      <c r="V21" s="36">
        <v>463</v>
      </c>
      <c r="W21" s="36">
        <v>702</v>
      </c>
      <c r="X21" s="33">
        <v>0</v>
      </c>
      <c r="Y21" s="33">
        <v>0</v>
      </c>
      <c r="Z21" s="36">
        <v>444</v>
      </c>
      <c r="AA21" s="36">
        <v>205</v>
      </c>
      <c r="AB21" s="16">
        <f t="shared" si="2"/>
        <v>0.14963503649635038</v>
      </c>
      <c r="AC21" s="16">
        <f t="shared" si="3"/>
        <v>0.46171171171171171</v>
      </c>
      <c r="AD21" s="10" t="s">
        <v>73</v>
      </c>
      <c r="AE21" s="17">
        <f t="shared" si="4"/>
        <v>11859</v>
      </c>
      <c r="AF21" s="18">
        <f t="shared" si="4"/>
        <v>2545</v>
      </c>
      <c r="AG21" s="19">
        <f t="shared" si="5"/>
        <v>0.2146049413947213</v>
      </c>
      <c r="AH21" s="17">
        <f t="shared" si="6"/>
        <v>1244</v>
      </c>
      <c r="AI21" s="17">
        <f t="shared" si="7"/>
        <v>0</v>
      </c>
      <c r="AJ21" s="17">
        <f t="shared" si="8"/>
        <v>441</v>
      </c>
      <c r="AK21" s="20">
        <f t="shared" si="9"/>
        <v>0.17328094302554028</v>
      </c>
      <c r="AL21" s="17">
        <f t="shared" si="10"/>
        <v>922</v>
      </c>
      <c r="AM21" s="21">
        <f t="shared" si="11"/>
        <v>0.36227897838899803</v>
      </c>
      <c r="AN21" s="17">
        <f t="shared" si="12"/>
        <v>1182</v>
      </c>
      <c r="AO21" s="20">
        <f t="shared" si="13"/>
        <v>0.46444007858546171</v>
      </c>
      <c r="AP21" s="17">
        <f t="shared" si="14"/>
        <v>0</v>
      </c>
      <c r="AQ21" s="17">
        <f t="shared" si="14"/>
        <v>0</v>
      </c>
      <c r="AR21" s="19" t="e">
        <f t="shared" si="15"/>
        <v>#DIV/0!</v>
      </c>
    </row>
    <row r="22" spans="1:44" ht="20.25" x14ac:dyDescent="0.3">
      <c r="A22" s="10" t="s">
        <v>74</v>
      </c>
      <c r="B22" s="11">
        <v>3985</v>
      </c>
      <c r="C22" s="11">
        <v>247</v>
      </c>
      <c r="D22" s="11">
        <v>125</v>
      </c>
      <c r="E22" s="12">
        <f t="shared" si="0"/>
        <v>6.1982434127979928E-2</v>
      </c>
      <c r="F22" s="12">
        <f t="shared" si="0"/>
        <v>0.50607287449392713</v>
      </c>
      <c r="G22" s="11">
        <v>0</v>
      </c>
      <c r="H22" s="29">
        <v>0</v>
      </c>
      <c r="I22" s="29">
        <v>44</v>
      </c>
      <c r="J22" s="29">
        <v>64</v>
      </c>
      <c r="K22" s="29">
        <v>139</v>
      </c>
      <c r="L22" s="29">
        <v>247</v>
      </c>
      <c r="M22" s="29">
        <v>0</v>
      </c>
      <c r="N22" s="10" t="s">
        <v>74</v>
      </c>
      <c r="O22" s="30">
        <v>5911</v>
      </c>
      <c r="P22" s="30">
        <v>868</v>
      </c>
      <c r="Q22" s="16">
        <f t="shared" si="1"/>
        <v>0.14684486550499071</v>
      </c>
      <c r="R22" s="30">
        <v>0</v>
      </c>
      <c r="S22" s="30">
        <v>0</v>
      </c>
      <c r="T22" s="30">
        <v>508</v>
      </c>
      <c r="U22" s="30">
        <v>21</v>
      </c>
      <c r="V22" s="30">
        <v>61</v>
      </c>
      <c r="W22" s="30">
        <v>786</v>
      </c>
      <c r="X22" s="30">
        <v>868</v>
      </c>
      <c r="Y22" s="30">
        <v>0</v>
      </c>
      <c r="Z22" s="30">
        <v>23</v>
      </c>
      <c r="AA22" s="30">
        <v>5</v>
      </c>
      <c r="AB22" s="16">
        <f t="shared" si="2"/>
        <v>5.7603686635944703E-3</v>
      </c>
      <c r="AC22" s="16">
        <f t="shared" si="3"/>
        <v>0.21739130434782608</v>
      </c>
      <c r="AD22" s="10" t="s">
        <v>74</v>
      </c>
      <c r="AE22" s="17">
        <f t="shared" si="4"/>
        <v>9896</v>
      </c>
      <c r="AF22" s="18">
        <f t="shared" si="4"/>
        <v>1115</v>
      </c>
      <c r="AG22" s="19">
        <f t="shared" si="5"/>
        <v>0.11267178658043654</v>
      </c>
      <c r="AH22" s="17">
        <f t="shared" si="6"/>
        <v>508</v>
      </c>
      <c r="AI22" s="17">
        <f t="shared" si="7"/>
        <v>0</v>
      </c>
      <c r="AJ22" s="17">
        <f t="shared" si="8"/>
        <v>65</v>
      </c>
      <c r="AK22" s="20">
        <f t="shared" si="9"/>
        <v>5.829596412556054E-2</v>
      </c>
      <c r="AL22" s="17">
        <f t="shared" si="10"/>
        <v>125</v>
      </c>
      <c r="AM22" s="21">
        <f t="shared" si="11"/>
        <v>0.11210762331838565</v>
      </c>
      <c r="AN22" s="17">
        <f t="shared" si="12"/>
        <v>925</v>
      </c>
      <c r="AO22" s="20">
        <f t="shared" si="13"/>
        <v>0.82959641255605376</v>
      </c>
      <c r="AP22" s="17">
        <f t="shared" si="14"/>
        <v>1115</v>
      </c>
      <c r="AQ22" s="17">
        <f t="shared" si="14"/>
        <v>0</v>
      </c>
      <c r="AR22" s="19">
        <f t="shared" si="15"/>
        <v>0</v>
      </c>
    </row>
    <row r="23" spans="1:44" ht="20.25" x14ac:dyDescent="0.3">
      <c r="A23" s="47" t="s">
        <v>75</v>
      </c>
      <c r="B23" s="11">
        <v>5583</v>
      </c>
      <c r="C23" s="11">
        <v>1817</v>
      </c>
      <c r="D23" s="11">
        <v>201</v>
      </c>
      <c r="E23" s="12">
        <f t="shared" si="0"/>
        <v>0.32545226580691383</v>
      </c>
      <c r="F23" s="12">
        <f t="shared" si="0"/>
        <v>0.11062190423775455</v>
      </c>
      <c r="G23" s="11">
        <v>415</v>
      </c>
      <c r="H23" s="13">
        <v>0</v>
      </c>
      <c r="I23" s="13">
        <v>563</v>
      </c>
      <c r="J23" s="13">
        <v>477</v>
      </c>
      <c r="K23" s="13">
        <v>777</v>
      </c>
      <c r="L23" s="13">
        <v>0</v>
      </c>
      <c r="M23" s="13">
        <v>0</v>
      </c>
      <c r="N23" s="47" t="s">
        <v>75</v>
      </c>
      <c r="O23" s="14">
        <v>8140</v>
      </c>
      <c r="P23" s="34">
        <v>2428</v>
      </c>
      <c r="Q23" s="16">
        <f t="shared" si="1"/>
        <v>0.29828009828009827</v>
      </c>
      <c r="R23" s="14">
        <v>12</v>
      </c>
      <c r="S23" s="14">
        <v>3</v>
      </c>
      <c r="T23" s="14">
        <v>584</v>
      </c>
      <c r="U23" s="14">
        <v>732</v>
      </c>
      <c r="V23" s="14">
        <v>849</v>
      </c>
      <c r="W23" s="14">
        <v>847</v>
      </c>
      <c r="X23" s="14">
        <v>0</v>
      </c>
      <c r="Y23" s="14">
        <v>0</v>
      </c>
      <c r="Z23" s="14">
        <v>457</v>
      </c>
      <c r="AA23" s="14">
        <v>390</v>
      </c>
      <c r="AB23" s="16">
        <f t="shared" si="2"/>
        <v>0.16062602965403625</v>
      </c>
      <c r="AC23" s="16">
        <f t="shared" si="3"/>
        <v>0.85339168490153172</v>
      </c>
      <c r="AD23" s="47" t="s">
        <v>75</v>
      </c>
      <c r="AE23" s="17">
        <f t="shared" si="4"/>
        <v>13723</v>
      </c>
      <c r="AF23" s="18">
        <f t="shared" si="4"/>
        <v>4245</v>
      </c>
      <c r="AG23" s="19">
        <f t="shared" si="5"/>
        <v>0.30933469358012095</v>
      </c>
      <c r="AH23" s="17">
        <f t="shared" si="6"/>
        <v>999</v>
      </c>
      <c r="AI23" s="17">
        <f t="shared" si="7"/>
        <v>3</v>
      </c>
      <c r="AJ23" s="17">
        <f t="shared" si="8"/>
        <v>1295</v>
      </c>
      <c r="AK23" s="20">
        <f t="shared" si="9"/>
        <v>0.30506478209658422</v>
      </c>
      <c r="AL23" s="17">
        <f t="shared" si="10"/>
        <v>1326</v>
      </c>
      <c r="AM23" s="21">
        <f t="shared" si="11"/>
        <v>0.31236749116607776</v>
      </c>
      <c r="AN23" s="17">
        <f t="shared" si="12"/>
        <v>1624</v>
      </c>
      <c r="AO23" s="20">
        <f t="shared" si="13"/>
        <v>0.38256772673733802</v>
      </c>
      <c r="AP23" s="17">
        <f t="shared" si="14"/>
        <v>0</v>
      </c>
      <c r="AQ23" s="17">
        <f t="shared" si="14"/>
        <v>0</v>
      </c>
      <c r="AR23" s="19" t="e">
        <f t="shared" si="15"/>
        <v>#DIV/0!</v>
      </c>
    </row>
    <row r="24" spans="1:44" ht="20.25" x14ac:dyDescent="0.3">
      <c r="A24" s="10" t="s">
        <v>76</v>
      </c>
      <c r="B24" s="37">
        <v>1373</v>
      </c>
      <c r="C24" s="37">
        <v>154</v>
      </c>
      <c r="D24" s="37">
        <v>42</v>
      </c>
      <c r="E24" s="12">
        <f t="shared" si="0"/>
        <v>0.11216314639475601</v>
      </c>
      <c r="F24" s="12">
        <f t="shared" si="0"/>
        <v>0.27272727272727271</v>
      </c>
      <c r="G24" s="37">
        <v>36</v>
      </c>
      <c r="H24" s="48">
        <v>0</v>
      </c>
      <c r="I24" s="49">
        <v>29</v>
      </c>
      <c r="J24" s="49">
        <v>11</v>
      </c>
      <c r="K24" s="49">
        <v>114</v>
      </c>
      <c r="L24" s="50">
        <v>0</v>
      </c>
      <c r="M24" s="51">
        <v>0</v>
      </c>
      <c r="N24" s="10" t="s">
        <v>76</v>
      </c>
      <c r="O24" s="52">
        <v>2289</v>
      </c>
      <c r="P24" s="53">
        <v>113</v>
      </c>
      <c r="Q24" s="16">
        <f t="shared" si="1"/>
        <v>4.9366535605067714E-2</v>
      </c>
      <c r="R24" s="53">
        <v>8</v>
      </c>
      <c r="S24" s="54">
        <v>0</v>
      </c>
      <c r="T24" s="54">
        <v>29</v>
      </c>
      <c r="U24" s="52">
        <v>18</v>
      </c>
      <c r="V24" s="52">
        <v>10</v>
      </c>
      <c r="W24" s="52">
        <v>85</v>
      </c>
      <c r="X24" s="55">
        <v>3</v>
      </c>
      <c r="Y24" s="56">
        <v>0</v>
      </c>
      <c r="Z24" s="53">
        <v>6</v>
      </c>
      <c r="AA24" s="53">
        <v>4</v>
      </c>
      <c r="AB24" s="16">
        <f t="shared" si="2"/>
        <v>3.5398230088495575E-2</v>
      </c>
      <c r="AC24" s="16">
        <f t="shared" si="3"/>
        <v>0.66666666666666663</v>
      </c>
      <c r="AD24" s="10" t="s">
        <v>76</v>
      </c>
      <c r="AE24" s="17">
        <f t="shared" si="4"/>
        <v>3662</v>
      </c>
      <c r="AF24" s="18">
        <f t="shared" si="4"/>
        <v>267</v>
      </c>
      <c r="AG24" s="19">
        <f t="shared" si="5"/>
        <v>7.2910977607864552E-2</v>
      </c>
      <c r="AH24" s="17">
        <f t="shared" si="6"/>
        <v>65</v>
      </c>
      <c r="AI24" s="17">
        <f t="shared" si="7"/>
        <v>0</v>
      </c>
      <c r="AJ24" s="17">
        <f t="shared" si="8"/>
        <v>47</v>
      </c>
      <c r="AK24" s="20">
        <f t="shared" si="9"/>
        <v>0.17602996254681649</v>
      </c>
      <c r="AL24" s="17">
        <f t="shared" si="10"/>
        <v>21</v>
      </c>
      <c r="AM24" s="21">
        <f t="shared" si="11"/>
        <v>7.8651685393258425E-2</v>
      </c>
      <c r="AN24" s="17">
        <f t="shared" si="12"/>
        <v>199</v>
      </c>
      <c r="AO24" s="20">
        <f t="shared" si="13"/>
        <v>0.74531835205992514</v>
      </c>
      <c r="AP24" s="17">
        <f t="shared" si="14"/>
        <v>3</v>
      </c>
      <c r="AQ24" s="17">
        <f t="shared" si="14"/>
        <v>0</v>
      </c>
      <c r="AR24" s="19">
        <f t="shared" si="15"/>
        <v>0</v>
      </c>
    </row>
    <row r="25" spans="1:44" ht="20.25" x14ac:dyDescent="0.3">
      <c r="A25" s="10" t="s">
        <v>77</v>
      </c>
      <c r="B25" s="57">
        <v>3379</v>
      </c>
      <c r="C25" s="57">
        <v>653</v>
      </c>
      <c r="D25" s="57">
        <v>104</v>
      </c>
      <c r="E25" s="12">
        <f t="shared" si="0"/>
        <v>0.19325244155075466</v>
      </c>
      <c r="F25" s="12">
        <f t="shared" si="0"/>
        <v>0.15926493108728942</v>
      </c>
      <c r="G25" s="57">
        <v>137</v>
      </c>
      <c r="H25" s="58">
        <v>0</v>
      </c>
      <c r="I25" s="58">
        <v>211</v>
      </c>
      <c r="J25" s="58">
        <v>161</v>
      </c>
      <c r="K25" s="58">
        <v>281</v>
      </c>
      <c r="L25" s="59">
        <v>0</v>
      </c>
      <c r="M25" s="59">
        <v>0</v>
      </c>
      <c r="N25" s="10" t="s">
        <v>77</v>
      </c>
      <c r="O25" s="53">
        <v>4926</v>
      </c>
      <c r="P25" s="53">
        <v>966</v>
      </c>
      <c r="Q25" s="16">
        <f t="shared" si="1"/>
        <v>0.19610231425091351</v>
      </c>
      <c r="R25" s="53">
        <v>117</v>
      </c>
      <c r="S25" s="53">
        <v>0</v>
      </c>
      <c r="T25" s="53">
        <v>143</v>
      </c>
      <c r="U25" s="53">
        <v>327</v>
      </c>
      <c r="V25" s="53">
        <v>225</v>
      </c>
      <c r="W25" s="53">
        <v>414</v>
      </c>
      <c r="X25" s="60">
        <v>0</v>
      </c>
      <c r="Y25" s="60">
        <v>0</v>
      </c>
      <c r="Z25" s="53">
        <v>156</v>
      </c>
      <c r="AA25" s="53">
        <v>89</v>
      </c>
      <c r="AB25" s="16">
        <f t="shared" si="2"/>
        <v>9.213250517598344E-2</v>
      </c>
      <c r="AC25" s="16">
        <f t="shared" si="3"/>
        <v>0.57051282051282048</v>
      </c>
      <c r="AD25" s="10" t="s">
        <v>77</v>
      </c>
      <c r="AE25" s="17">
        <f t="shared" si="4"/>
        <v>8305</v>
      </c>
      <c r="AF25" s="18">
        <f t="shared" si="4"/>
        <v>1619</v>
      </c>
      <c r="AG25" s="19">
        <f t="shared" si="5"/>
        <v>0.19494280553883203</v>
      </c>
      <c r="AH25" s="17">
        <f t="shared" si="6"/>
        <v>280</v>
      </c>
      <c r="AI25" s="17">
        <f t="shared" si="7"/>
        <v>0</v>
      </c>
      <c r="AJ25" s="17">
        <f t="shared" si="8"/>
        <v>538</v>
      </c>
      <c r="AK25" s="20">
        <f t="shared" si="9"/>
        <v>0.33230389129092031</v>
      </c>
      <c r="AL25" s="17">
        <f t="shared" si="10"/>
        <v>386</v>
      </c>
      <c r="AM25" s="21">
        <f t="shared" si="11"/>
        <v>0.23841877702285361</v>
      </c>
      <c r="AN25" s="17">
        <f t="shared" si="12"/>
        <v>695</v>
      </c>
      <c r="AO25" s="20">
        <f t="shared" si="13"/>
        <v>0.42927733168622606</v>
      </c>
      <c r="AP25" s="17">
        <f t="shared" si="14"/>
        <v>0</v>
      </c>
      <c r="AQ25" s="17">
        <f t="shared" si="14"/>
        <v>0</v>
      </c>
      <c r="AR25" s="19" t="e">
        <f t="shared" si="15"/>
        <v>#DIV/0!</v>
      </c>
    </row>
    <row r="26" spans="1:44" ht="20.25" x14ac:dyDescent="0.3">
      <c r="A26" s="10" t="s">
        <v>78</v>
      </c>
      <c r="B26" s="22">
        <v>3989</v>
      </c>
      <c r="C26" s="22">
        <v>1831</v>
      </c>
      <c r="D26" s="22">
        <v>114</v>
      </c>
      <c r="E26" s="12">
        <f t="shared" si="0"/>
        <v>0.4590122837803961</v>
      </c>
      <c r="F26" s="12">
        <f t="shared" si="0"/>
        <v>6.2261059530311302E-2</v>
      </c>
      <c r="G26" s="22">
        <v>576</v>
      </c>
      <c r="H26" s="61">
        <v>0</v>
      </c>
      <c r="I26" s="61">
        <v>775</v>
      </c>
      <c r="J26" s="61">
        <v>372</v>
      </c>
      <c r="K26" s="61">
        <v>684</v>
      </c>
      <c r="L26" s="61">
        <v>432</v>
      </c>
      <c r="M26" s="61">
        <v>0</v>
      </c>
      <c r="N26" s="10" t="s">
        <v>78</v>
      </c>
      <c r="O26" s="62">
        <v>5672</v>
      </c>
      <c r="P26" s="63">
        <v>3469</v>
      </c>
      <c r="Q26" s="16">
        <f t="shared" si="1"/>
        <v>0.61160084626234135</v>
      </c>
      <c r="R26" s="62">
        <v>137</v>
      </c>
      <c r="S26" s="62">
        <v>0</v>
      </c>
      <c r="T26" s="62">
        <v>1466</v>
      </c>
      <c r="U26" s="62">
        <v>422</v>
      </c>
      <c r="V26" s="62">
        <v>602</v>
      </c>
      <c r="W26" s="62">
        <v>2445</v>
      </c>
      <c r="X26" s="62">
        <v>1367</v>
      </c>
      <c r="Y26" s="62">
        <v>0</v>
      </c>
      <c r="Z26" s="63">
        <v>49</v>
      </c>
      <c r="AA26" s="63">
        <v>49</v>
      </c>
      <c r="AB26" s="16">
        <f t="shared" si="2"/>
        <v>1.4125108100317094E-2</v>
      </c>
      <c r="AC26" s="16">
        <f t="shared" si="3"/>
        <v>1</v>
      </c>
      <c r="AD26" s="10" t="s">
        <v>78</v>
      </c>
      <c r="AE26" s="17">
        <f t="shared" si="4"/>
        <v>9661</v>
      </c>
      <c r="AF26" s="18">
        <f t="shared" si="4"/>
        <v>5300</v>
      </c>
      <c r="AG26" s="19">
        <f t="shared" si="5"/>
        <v>0.54859745367974333</v>
      </c>
      <c r="AH26" s="17">
        <f t="shared" si="6"/>
        <v>2042</v>
      </c>
      <c r="AI26" s="17">
        <f t="shared" si="7"/>
        <v>0</v>
      </c>
      <c r="AJ26" s="17">
        <f t="shared" si="8"/>
        <v>1197</v>
      </c>
      <c r="AK26" s="20">
        <f t="shared" si="9"/>
        <v>0.22584905660377358</v>
      </c>
      <c r="AL26" s="17">
        <f t="shared" si="10"/>
        <v>974</v>
      </c>
      <c r="AM26" s="21">
        <f t="shared" si="11"/>
        <v>0.18377358490566037</v>
      </c>
      <c r="AN26" s="17">
        <f t="shared" si="12"/>
        <v>3129</v>
      </c>
      <c r="AO26" s="20">
        <f t="shared" si="13"/>
        <v>0.59037735849056605</v>
      </c>
      <c r="AP26" s="17">
        <f t="shared" si="14"/>
        <v>1799</v>
      </c>
      <c r="AQ26" s="17">
        <f t="shared" si="14"/>
        <v>0</v>
      </c>
      <c r="AR26" s="19">
        <f t="shared" si="15"/>
        <v>0</v>
      </c>
    </row>
    <row r="27" spans="1:44" ht="20.25" x14ac:dyDescent="0.3">
      <c r="A27" s="10" t="s">
        <v>79</v>
      </c>
      <c r="B27" s="22">
        <v>1405</v>
      </c>
      <c r="C27" s="22">
        <v>261</v>
      </c>
      <c r="D27" s="22">
        <v>87</v>
      </c>
      <c r="E27" s="12">
        <f t="shared" si="0"/>
        <v>0.18576512455516014</v>
      </c>
      <c r="F27" s="12">
        <f t="shared" si="0"/>
        <v>0.33333333333333331</v>
      </c>
      <c r="G27" s="22">
        <v>21</v>
      </c>
      <c r="H27" s="13">
        <v>44</v>
      </c>
      <c r="I27" s="13">
        <v>131</v>
      </c>
      <c r="J27" s="13">
        <v>25</v>
      </c>
      <c r="K27" s="13">
        <v>105</v>
      </c>
      <c r="L27" s="13">
        <v>0</v>
      </c>
      <c r="M27" s="13">
        <v>0</v>
      </c>
      <c r="N27" s="10" t="s">
        <v>79</v>
      </c>
      <c r="O27" s="14">
        <v>2479</v>
      </c>
      <c r="P27" s="14">
        <v>612</v>
      </c>
      <c r="Q27" s="16">
        <f t="shared" si="1"/>
        <v>0.24687373941105284</v>
      </c>
      <c r="R27" s="14">
        <v>90</v>
      </c>
      <c r="S27" s="14">
        <v>46</v>
      </c>
      <c r="T27" s="14">
        <v>204</v>
      </c>
      <c r="U27" s="14">
        <v>129</v>
      </c>
      <c r="V27" s="14">
        <v>24</v>
      </c>
      <c r="W27" s="14">
        <v>459</v>
      </c>
      <c r="X27" s="14">
        <v>0</v>
      </c>
      <c r="Y27" s="14">
        <v>0</v>
      </c>
      <c r="Z27" s="14">
        <v>38</v>
      </c>
      <c r="AA27" s="14">
        <v>38</v>
      </c>
      <c r="AB27" s="16">
        <f t="shared" si="2"/>
        <v>6.2091503267973858E-2</v>
      </c>
      <c r="AC27" s="16">
        <f t="shared" si="3"/>
        <v>1</v>
      </c>
      <c r="AD27" s="10" t="s">
        <v>79</v>
      </c>
      <c r="AE27" s="17">
        <f t="shared" si="4"/>
        <v>3884</v>
      </c>
      <c r="AF27" s="18">
        <f t="shared" si="4"/>
        <v>873</v>
      </c>
      <c r="AG27" s="19">
        <f t="shared" si="5"/>
        <v>0.22476828012358394</v>
      </c>
      <c r="AH27" s="17">
        <f t="shared" si="6"/>
        <v>225</v>
      </c>
      <c r="AI27" s="17">
        <f t="shared" si="7"/>
        <v>90</v>
      </c>
      <c r="AJ27" s="17">
        <f t="shared" si="8"/>
        <v>260</v>
      </c>
      <c r="AK27" s="20">
        <f t="shared" si="9"/>
        <v>0.29782359679266895</v>
      </c>
      <c r="AL27" s="17">
        <f t="shared" si="10"/>
        <v>49</v>
      </c>
      <c r="AM27" s="21">
        <f t="shared" si="11"/>
        <v>5.6128293241695305E-2</v>
      </c>
      <c r="AN27" s="17">
        <f t="shared" si="12"/>
        <v>564</v>
      </c>
      <c r="AO27" s="20">
        <f t="shared" si="13"/>
        <v>0.64604810996563578</v>
      </c>
      <c r="AP27" s="17">
        <f t="shared" si="14"/>
        <v>0</v>
      </c>
      <c r="AQ27" s="17">
        <f t="shared" si="14"/>
        <v>0</v>
      </c>
      <c r="AR27" s="19" t="e">
        <f t="shared" si="15"/>
        <v>#DIV/0!</v>
      </c>
    </row>
    <row r="28" spans="1:44" ht="20.25" x14ac:dyDescent="0.3">
      <c r="A28" s="10" t="s">
        <v>80</v>
      </c>
      <c r="B28" s="22">
        <v>2590</v>
      </c>
      <c r="C28" s="22">
        <v>543</v>
      </c>
      <c r="D28" s="22">
        <v>0</v>
      </c>
      <c r="E28" s="12">
        <f t="shared" si="0"/>
        <v>0.20965250965250964</v>
      </c>
      <c r="F28" s="12">
        <f t="shared" si="0"/>
        <v>0</v>
      </c>
      <c r="G28" s="22">
        <v>165</v>
      </c>
      <c r="H28" s="64">
        <v>0</v>
      </c>
      <c r="I28" s="64">
        <v>92</v>
      </c>
      <c r="J28" s="64">
        <v>110</v>
      </c>
      <c r="K28" s="64">
        <v>341</v>
      </c>
      <c r="L28" s="64">
        <v>0</v>
      </c>
      <c r="M28" s="64">
        <v>0</v>
      </c>
      <c r="N28" s="10" t="s">
        <v>80</v>
      </c>
      <c r="O28" s="65">
        <v>2543</v>
      </c>
      <c r="P28" s="66">
        <v>1145</v>
      </c>
      <c r="Q28" s="16">
        <f t="shared" si="1"/>
        <v>0.45025560361777428</v>
      </c>
      <c r="R28" s="65">
        <v>0</v>
      </c>
      <c r="S28" s="65">
        <v>0</v>
      </c>
      <c r="T28" s="65">
        <v>329</v>
      </c>
      <c r="U28" s="65">
        <v>225</v>
      </c>
      <c r="V28" s="65">
        <v>230</v>
      </c>
      <c r="W28" s="65">
        <v>690</v>
      </c>
      <c r="X28" s="65">
        <v>0</v>
      </c>
      <c r="Y28" s="65">
        <v>0</v>
      </c>
      <c r="Z28" s="65">
        <v>47</v>
      </c>
      <c r="AA28" s="65">
        <v>0</v>
      </c>
      <c r="AB28" s="16">
        <f t="shared" si="2"/>
        <v>0</v>
      </c>
      <c r="AC28" s="16">
        <f t="shared" si="3"/>
        <v>0</v>
      </c>
      <c r="AD28" s="10" t="s">
        <v>80</v>
      </c>
      <c r="AE28" s="17">
        <f t="shared" si="4"/>
        <v>5133</v>
      </c>
      <c r="AF28" s="18">
        <f t="shared" si="4"/>
        <v>1688</v>
      </c>
      <c r="AG28" s="19">
        <f t="shared" si="5"/>
        <v>0.32885252289109684</v>
      </c>
      <c r="AH28" s="17">
        <f t="shared" si="6"/>
        <v>494</v>
      </c>
      <c r="AI28" s="17">
        <f t="shared" si="7"/>
        <v>0</v>
      </c>
      <c r="AJ28" s="17">
        <f t="shared" si="8"/>
        <v>317</v>
      </c>
      <c r="AK28" s="20">
        <f t="shared" si="9"/>
        <v>0.1877962085308057</v>
      </c>
      <c r="AL28" s="17">
        <f t="shared" si="10"/>
        <v>340</v>
      </c>
      <c r="AM28" s="21">
        <f t="shared" si="11"/>
        <v>0.2014218009478673</v>
      </c>
      <c r="AN28" s="17">
        <f t="shared" si="12"/>
        <v>1031</v>
      </c>
      <c r="AO28" s="20">
        <f t="shared" si="13"/>
        <v>0.61078199052132698</v>
      </c>
      <c r="AP28" s="17">
        <f t="shared" si="14"/>
        <v>0</v>
      </c>
      <c r="AQ28" s="17">
        <f t="shared" si="14"/>
        <v>0</v>
      </c>
      <c r="AR28" s="19" t="e">
        <f t="shared" si="15"/>
        <v>#DIV/0!</v>
      </c>
    </row>
    <row r="29" spans="1:44" ht="20.25" x14ac:dyDescent="0.3">
      <c r="A29" s="10" t="s">
        <v>81</v>
      </c>
      <c r="B29" s="22">
        <v>2298</v>
      </c>
      <c r="C29" s="22">
        <v>200</v>
      </c>
      <c r="D29" s="22">
        <v>39</v>
      </c>
      <c r="E29" s="12">
        <f t="shared" si="0"/>
        <v>8.7032201914708437E-2</v>
      </c>
      <c r="F29" s="12">
        <f t="shared" si="0"/>
        <v>0.19500000000000001</v>
      </c>
      <c r="G29" s="22">
        <v>88</v>
      </c>
      <c r="H29" s="67">
        <v>20</v>
      </c>
      <c r="I29" s="67">
        <v>28</v>
      </c>
      <c r="J29" s="67">
        <v>59</v>
      </c>
      <c r="K29" s="67">
        <v>113</v>
      </c>
      <c r="L29" s="67">
        <v>0</v>
      </c>
      <c r="M29" s="67">
        <v>0</v>
      </c>
      <c r="N29" s="10" t="s">
        <v>81</v>
      </c>
      <c r="O29" s="68">
        <v>3350</v>
      </c>
      <c r="P29" s="68">
        <v>114</v>
      </c>
      <c r="Q29" s="16">
        <f t="shared" si="1"/>
        <v>3.4029850746268658E-2</v>
      </c>
      <c r="R29" s="68">
        <v>0</v>
      </c>
      <c r="S29" s="68">
        <v>7</v>
      </c>
      <c r="T29" s="68">
        <v>51</v>
      </c>
      <c r="U29" s="68">
        <v>23</v>
      </c>
      <c r="V29" s="68">
        <v>31</v>
      </c>
      <c r="W29" s="68">
        <v>60</v>
      </c>
      <c r="X29" s="68">
        <v>0</v>
      </c>
      <c r="Y29" s="68">
        <v>0</v>
      </c>
      <c r="Z29" s="68">
        <v>27</v>
      </c>
      <c r="AA29" s="68">
        <v>0</v>
      </c>
      <c r="AB29" s="16">
        <f t="shared" si="2"/>
        <v>0</v>
      </c>
      <c r="AC29" s="16">
        <f t="shared" si="3"/>
        <v>0</v>
      </c>
      <c r="AD29" s="10" t="s">
        <v>81</v>
      </c>
      <c r="AE29" s="17">
        <f t="shared" si="4"/>
        <v>5648</v>
      </c>
      <c r="AF29" s="18">
        <f t="shared" si="4"/>
        <v>314</v>
      </c>
      <c r="AG29" s="19">
        <f t="shared" si="5"/>
        <v>5.559490084985836E-2</v>
      </c>
      <c r="AH29" s="17">
        <f t="shared" si="6"/>
        <v>139</v>
      </c>
      <c r="AI29" s="17">
        <f t="shared" si="7"/>
        <v>27</v>
      </c>
      <c r="AJ29" s="17">
        <f t="shared" si="8"/>
        <v>51</v>
      </c>
      <c r="AK29" s="20">
        <f t="shared" si="9"/>
        <v>0.16242038216560509</v>
      </c>
      <c r="AL29" s="17">
        <f t="shared" si="10"/>
        <v>90</v>
      </c>
      <c r="AM29" s="21">
        <f t="shared" si="11"/>
        <v>0.28662420382165604</v>
      </c>
      <c r="AN29" s="17">
        <f t="shared" si="12"/>
        <v>173</v>
      </c>
      <c r="AO29" s="20">
        <f t="shared" si="13"/>
        <v>0.55095541401273884</v>
      </c>
      <c r="AP29" s="17">
        <f t="shared" si="14"/>
        <v>0</v>
      </c>
      <c r="AQ29" s="17">
        <f t="shared" si="14"/>
        <v>0</v>
      </c>
      <c r="AR29" s="19" t="e">
        <f t="shared" si="15"/>
        <v>#DIV/0!</v>
      </c>
    </row>
    <row r="30" spans="1:44" ht="20.25" x14ac:dyDescent="0.3">
      <c r="A30" s="10" t="s">
        <v>82</v>
      </c>
      <c r="B30" s="69">
        <v>3732</v>
      </c>
      <c r="C30" s="69">
        <v>482</v>
      </c>
      <c r="D30" s="69">
        <v>84</v>
      </c>
      <c r="E30" s="12">
        <f t="shared" si="0"/>
        <v>0.12915326902465166</v>
      </c>
      <c r="F30" s="12">
        <f t="shared" si="0"/>
        <v>0.17427385892116182</v>
      </c>
      <c r="G30" s="69">
        <v>205</v>
      </c>
      <c r="H30" s="70">
        <v>0</v>
      </c>
      <c r="I30" s="70">
        <v>83</v>
      </c>
      <c r="J30" s="70">
        <v>148</v>
      </c>
      <c r="K30" s="70">
        <v>251</v>
      </c>
      <c r="L30" s="70">
        <v>0</v>
      </c>
      <c r="M30" s="70">
        <v>0</v>
      </c>
      <c r="N30" s="10" t="s">
        <v>82</v>
      </c>
      <c r="O30" s="71">
        <v>5604</v>
      </c>
      <c r="P30" s="71">
        <v>1315</v>
      </c>
      <c r="Q30" s="16">
        <f t="shared" si="1"/>
        <v>0.23465381870092791</v>
      </c>
      <c r="R30" s="71">
        <v>11</v>
      </c>
      <c r="S30" s="71">
        <v>0</v>
      </c>
      <c r="T30" s="71">
        <v>472</v>
      </c>
      <c r="U30" s="71">
        <v>274</v>
      </c>
      <c r="V30" s="71">
        <v>409</v>
      </c>
      <c r="W30" s="71">
        <v>632</v>
      </c>
      <c r="X30" s="71">
        <v>0</v>
      </c>
      <c r="Y30" s="71">
        <v>0</v>
      </c>
      <c r="Z30" s="71">
        <v>29</v>
      </c>
      <c r="AA30" s="71">
        <v>8</v>
      </c>
      <c r="AB30" s="16">
        <f t="shared" si="2"/>
        <v>6.0836501901140681E-3</v>
      </c>
      <c r="AC30" s="16">
        <f t="shared" si="3"/>
        <v>0.27586206896551724</v>
      </c>
      <c r="AD30" s="10" t="s">
        <v>82</v>
      </c>
      <c r="AE30" s="17">
        <f t="shared" si="4"/>
        <v>9336</v>
      </c>
      <c r="AF30" s="18">
        <f t="shared" si="4"/>
        <v>1797</v>
      </c>
      <c r="AG30" s="19">
        <f t="shared" si="5"/>
        <v>0.19248071979434447</v>
      </c>
      <c r="AH30" s="17">
        <f t="shared" si="6"/>
        <v>677</v>
      </c>
      <c r="AI30" s="17">
        <f t="shared" si="7"/>
        <v>0</v>
      </c>
      <c r="AJ30" s="17">
        <f t="shared" si="8"/>
        <v>357</v>
      </c>
      <c r="AK30" s="20">
        <f t="shared" si="9"/>
        <v>0.19866444073455761</v>
      </c>
      <c r="AL30" s="17">
        <f t="shared" si="10"/>
        <v>557</v>
      </c>
      <c r="AM30" s="21">
        <f t="shared" si="11"/>
        <v>0.30996104618809128</v>
      </c>
      <c r="AN30" s="17">
        <f t="shared" si="12"/>
        <v>883</v>
      </c>
      <c r="AO30" s="20">
        <f t="shared" si="13"/>
        <v>0.49137451307735114</v>
      </c>
      <c r="AP30" s="17">
        <f t="shared" si="14"/>
        <v>0</v>
      </c>
      <c r="AQ30" s="17">
        <f t="shared" si="14"/>
        <v>0</v>
      </c>
      <c r="AR30" s="19" t="e">
        <f t="shared" si="15"/>
        <v>#DIV/0!</v>
      </c>
    </row>
    <row r="31" spans="1:44" ht="20.25" x14ac:dyDescent="0.3">
      <c r="A31" s="10" t="s">
        <v>83</v>
      </c>
      <c r="B31" s="22">
        <v>4502</v>
      </c>
      <c r="C31" s="22">
        <v>353</v>
      </c>
      <c r="D31" s="22">
        <v>353</v>
      </c>
      <c r="E31" s="12">
        <f t="shared" si="0"/>
        <v>7.8409595735228793E-2</v>
      </c>
      <c r="F31" s="12">
        <f t="shared" si="0"/>
        <v>1</v>
      </c>
      <c r="G31" s="22">
        <v>0</v>
      </c>
      <c r="H31" s="29">
        <v>0</v>
      </c>
      <c r="I31" s="29">
        <v>147</v>
      </c>
      <c r="J31" s="29">
        <v>106</v>
      </c>
      <c r="K31" s="29">
        <v>100</v>
      </c>
      <c r="L31" s="29">
        <v>353</v>
      </c>
      <c r="M31" s="29">
        <v>0</v>
      </c>
      <c r="N31" s="10" t="s">
        <v>83</v>
      </c>
      <c r="O31" s="30">
        <v>6425</v>
      </c>
      <c r="P31" s="30">
        <v>989</v>
      </c>
      <c r="Q31" s="16">
        <f t="shared" si="1"/>
        <v>0.15392996108949417</v>
      </c>
      <c r="R31" s="30">
        <v>0</v>
      </c>
      <c r="S31" s="30">
        <v>0</v>
      </c>
      <c r="T31" s="30">
        <v>560</v>
      </c>
      <c r="U31" s="30">
        <v>128</v>
      </c>
      <c r="V31" s="30">
        <v>89</v>
      </c>
      <c r="W31" s="30">
        <v>772</v>
      </c>
      <c r="X31" s="30">
        <v>989</v>
      </c>
      <c r="Y31" s="30">
        <v>0</v>
      </c>
      <c r="Z31" s="30">
        <v>321</v>
      </c>
      <c r="AA31" s="30">
        <v>308</v>
      </c>
      <c r="AB31" s="16">
        <f t="shared" si="2"/>
        <v>0.3114256825075834</v>
      </c>
      <c r="AC31" s="16">
        <f t="shared" si="3"/>
        <v>0.95950155763239875</v>
      </c>
      <c r="AD31" s="10" t="s">
        <v>83</v>
      </c>
      <c r="AE31" s="17">
        <f t="shared" si="4"/>
        <v>10927</v>
      </c>
      <c r="AF31" s="18">
        <f t="shared" si="4"/>
        <v>1342</v>
      </c>
      <c r="AG31" s="19">
        <f t="shared" si="5"/>
        <v>0.12281504530063146</v>
      </c>
      <c r="AH31" s="17">
        <f t="shared" si="6"/>
        <v>560</v>
      </c>
      <c r="AI31" s="17">
        <f t="shared" si="7"/>
        <v>0</v>
      </c>
      <c r="AJ31" s="17">
        <f t="shared" si="8"/>
        <v>275</v>
      </c>
      <c r="AK31" s="20">
        <f t="shared" si="9"/>
        <v>0.20491803278688525</v>
      </c>
      <c r="AL31" s="17">
        <f t="shared" si="10"/>
        <v>195</v>
      </c>
      <c r="AM31" s="21">
        <f t="shared" si="11"/>
        <v>0.14530551415797319</v>
      </c>
      <c r="AN31" s="17">
        <f t="shared" si="12"/>
        <v>872</v>
      </c>
      <c r="AO31" s="20">
        <f t="shared" si="13"/>
        <v>0.64977645305514153</v>
      </c>
      <c r="AP31" s="17">
        <f t="shared" si="14"/>
        <v>1342</v>
      </c>
      <c r="AQ31" s="17">
        <f t="shared" si="14"/>
        <v>0</v>
      </c>
      <c r="AR31" s="19">
        <f t="shared" si="15"/>
        <v>0</v>
      </c>
    </row>
    <row r="32" spans="1:44" ht="20.25" x14ac:dyDescent="0.3">
      <c r="A32" s="10" t="s">
        <v>84</v>
      </c>
      <c r="B32" s="31">
        <v>6863</v>
      </c>
      <c r="C32" s="31">
        <v>579</v>
      </c>
      <c r="D32" s="31">
        <v>173</v>
      </c>
      <c r="E32" s="12">
        <f t="shared" si="0"/>
        <v>8.4365437855165384E-2</v>
      </c>
      <c r="F32" s="12">
        <f t="shared" si="0"/>
        <v>0.29879101899827287</v>
      </c>
      <c r="G32" s="31">
        <v>51</v>
      </c>
      <c r="H32" s="29">
        <v>0</v>
      </c>
      <c r="I32" s="29">
        <v>240</v>
      </c>
      <c r="J32" s="29">
        <v>257</v>
      </c>
      <c r="K32" s="29">
        <v>82</v>
      </c>
      <c r="L32" s="29">
        <v>0</v>
      </c>
      <c r="M32" s="29">
        <v>0</v>
      </c>
      <c r="N32" s="10" t="s">
        <v>84</v>
      </c>
      <c r="O32" s="30">
        <v>9573</v>
      </c>
      <c r="P32" s="30">
        <v>1343</v>
      </c>
      <c r="Q32" s="16">
        <f t="shared" si="1"/>
        <v>0.14029040008356836</v>
      </c>
      <c r="R32" s="30">
        <v>1</v>
      </c>
      <c r="S32" s="30">
        <v>0</v>
      </c>
      <c r="T32" s="30">
        <v>563</v>
      </c>
      <c r="U32" s="30">
        <v>251</v>
      </c>
      <c r="V32" s="30">
        <v>542</v>
      </c>
      <c r="W32" s="30">
        <v>550</v>
      </c>
      <c r="X32" s="30">
        <v>0</v>
      </c>
      <c r="Y32" s="30">
        <v>0</v>
      </c>
      <c r="Z32" s="30">
        <v>0</v>
      </c>
      <c r="AA32" s="30">
        <v>0</v>
      </c>
      <c r="AB32" s="16">
        <f t="shared" si="2"/>
        <v>0</v>
      </c>
      <c r="AC32" s="16" t="e">
        <f t="shared" si="3"/>
        <v>#DIV/0!</v>
      </c>
      <c r="AD32" s="10" t="s">
        <v>84</v>
      </c>
      <c r="AE32" s="17">
        <f t="shared" si="4"/>
        <v>16436</v>
      </c>
      <c r="AF32" s="18">
        <f t="shared" si="4"/>
        <v>1922</v>
      </c>
      <c r="AG32" s="19">
        <f t="shared" si="5"/>
        <v>0.11693842784132392</v>
      </c>
      <c r="AH32" s="17">
        <f t="shared" si="6"/>
        <v>614</v>
      </c>
      <c r="AI32" s="17">
        <f t="shared" si="7"/>
        <v>0</v>
      </c>
      <c r="AJ32" s="17">
        <f t="shared" si="8"/>
        <v>491</v>
      </c>
      <c r="AK32" s="20">
        <f t="shared" si="9"/>
        <v>0.25546305931321539</v>
      </c>
      <c r="AL32" s="17">
        <f t="shared" si="10"/>
        <v>799</v>
      </c>
      <c r="AM32" s="21">
        <f t="shared" si="11"/>
        <v>0.41571279916753384</v>
      </c>
      <c r="AN32" s="17">
        <f t="shared" si="12"/>
        <v>632</v>
      </c>
      <c r="AO32" s="20">
        <f t="shared" si="13"/>
        <v>0.32882414151925077</v>
      </c>
      <c r="AP32" s="17">
        <f t="shared" si="14"/>
        <v>0</v>
      </c>
      <c r="AQ32" s="17">
        <f t="shared" si="14"/>
        <v>0</v>
      </c>
      <c r="AR32" s="19" t="e">
        <f t="shared" si="15"/>
        <v>#DIV/0!</v>
      </c>
    </row>
    <row r="33" spans="1:44" ht="20.25" x14ac:dyDescent="0.3">
      <c r="A33" s="10" t="s">
        <v>85</v>
      </c>
      <c r="B33" s="22">
        <v>250</v>
      </c>
      <c r="C33" s="22">
        <v>78</v>
      </c>
      <c r="D33" s="22">
        <v>0</v>
      </c>
      <c r="E33" s="12">
        <f t="shared" si="0"/>
        <v>0.312</v>
      </c>
      <c r="F33" s="12">
        <f t="shared" si="0"/>
        <v>0</v>
      </c>
      <c r="G33" s="22">
        <v>4</v>
      </c>
      <c r="H33" s="13">
        <v>0</v>
      </c>
      <c r="I33" s="13">
        <v>60</v>
      </c>
      <c r="J33" s="13">
        <v>18</v>
      </c>
      <c r="K33" s="13">
        <v>0</v>
      </c>
      <c r="L33" s="13">
        <v>60</v>
      </c>
      <c r="M33" s="13">
        <v>0</v>
      </c>
      <c r="N33" s="10" t="s">
        <v>85</v>
      </c>
      <c r="O33" s="14">
        <v>450</v>
      </c>
      <c r="P33" s="14">
        <v>149</v>
      </c>
      <c r="Q33" s="16">
        <f t="shared" si="1"/>
        <v>0.33111111111111113</v>
      </c>
      <c r="R33" s="14">
        <v>0</v>
      </c>
      <c r="S33" s="14">
        <v>0</v>
      </c>
      <c r="T33" s="14">
        <v>15</v>
      </c>
      <c r="U33" s="14">
        <v>109</v>
      </c>
      <c r="V33" s="14">
        <v>28</v>
      </c>
      <c r="W33" s="14">
        <v>12</v>
      </c>
      <c r="X33" s="14">
        <v>130</v>
      </c>
      <c r="Y33" s="14">
        <v>0</v>
      </c>
      <c r="Z33" s="14">
        <v>0</v>
      </c>
      <c r="AA33" s="14">
        <v>0</v>
      </c>
      <c r="AB33" s="16">
        <f t="shared" si="2"/>
        <v>0</v>
      </c>
      <c r="AC33" s="16" t="e">
        <f t="shared" si="3"/>
        <v>#DIV/0!</v>
      </c>
      <c r="AD33" s="10" t="s">
        <v>85</v>
      </c>
      <c r="AE33" s="17">
        <f t="shared" si="4"/>
        <v>700</v>
      </c>
      <c r="AF33" s="18">
        <f t="shared" si="4"/>
        <v>227</v>
      </c>
      <c r="AG33" s="19">
        <f t="shared" si="5"/>
        <v>0.32428571428571429</v>
      </c>
      <c r="AH33" s="17">
        <f t="shared" si="6"/>
        <v>19</v>
      </c>
      <c r="AI33" s="17">
        <f t="shared" si="7"/>
        <v>0</v>
      </c>
      <c r="AJ33" s="17">
        <f t="shared" si="8"/>
        <v>169</v>
      </c>
      <c r="AK33" s="20">
        <f t="shared" si="9"/>
        <v>0.74449339207048459</v>
      </c>
      <c r="AL33" s="17">
        <f t="shared" si="10"/>
        <v>46</v>
      </c>
      <c r="AM33" s="21">
        <f t="shared" si="11"/>
        <v>0.20264317180616739</v>
      </c>
      <c r="AN33" s="17">
        <f t="shared" si="12"/>
        <v>12</v>
      </c>
      <c r="AO33" s="20">
        <f t="shared" si="13"/>
        <v>5.2863436123348019E-2</v>
      </c>
      <c r="AP33" s="17">
        <f t="shared" si="14"/>
        <v>190</v>
      </c>
      <c r="AQ33" s="17">
        <f t="shared" si="14"/>
        <v>0</v>
      </c>
      <c r="AR33" s="19">
        <f t="shared" si="15"/>
        <v>0</v>
      </c>
    </row>
    <row r="34" spans="1:44" ht="20.25" x14ac:dyDescent="0.3">
      <c r="A34" s="10" t="s">
        <v>86</v>
      </c>
      <c r="B34" s="22">
        <v>200</v>
      </c>
      <c r="C34" s="22">
        <v>9</v>
      </c>
      <c r="D34" s="22">
        <v>0</v>
      </c>
      <c r="E34" s="12">
        <f t="shared" si="0"/>
        <v>4.4999999999999998E-2</v>
      </c>
      <c r="F34" s="12">
        <f t="shared" si="0"/>
        <v>0</v>
      </c>
      <c r="G34" s="22">
        <v>0</v>
      </c>
      <c r="H34" s="13">
        <v>0</v>
      </c>
      <c r="I34" s="13">
        <v>1</v>
      </c>
      <c r="J34" s="13">
        <v>8</v>
      </c>
      <c r="K34" s="13">
        <v>0</v>
      </c>
      <c r="L34" s="13">
        <v>0</v>
      </c>
      <c r="M34" s="13">
        <v>0</v>
      </c>
      <c r="N34" s="10" t="s">
        <v>86</v>
      </c>
      <c r="O34" s="14">
        <v>400</v>
      </c>
      <c r="P34" s="14">
        <v>18</v>
      </c>
      <c r="Q34" s="16">
        <f t="shared" si="1"/>
        <v>4.4999999999999998E-2</v>
      </c>
      <c r="R34" s="14">
        <v>0</v>
      </c>
      <c r="S34" s="14">
        <v>0</v>
      </c>
      <c r="T34" s="14">
        <v>2</v>
      </c>
      <c r="U34" s="14">
        <v>9</v>
      </c>
      <c r="V34" s="14">
        <v>6</v>
      </c>
      <c r="W34" s="14">
        <v>3</v>
      </c>
      <c r="X34" s="14">
        <v>0</v>
      </c>
      <c r="Y34" s="14">
        <v>0</v>
      </c>
      <c r="Z34" s="14">
        <v>3</v>
      </c>
      <c r="AA34" s="14">
        <v>0</v>
      </c>
      <c r="AB34" s="16">
        <f t="shared" si="2"/>
        <v>0</v>
      </c>
      <c r="AC34" s="16">
        <f t="shared" si="3"/>
        <v>0</v>
      </c>
      <c r="AD34" s="10" t="s">
        <v>86</v>
      </c>
      <c r="AE34" s="17">
        <f t="shared" si="4"/>
        <v>600</v>
      </c>
      <c r="AF34" s="18">
        <f t="shared" si="4"/>
        <v>27</v>
      </c>
      <c r="AG34" s="19">
        <f t="shared" si="5"/>
        <v>4.4999999999999998E-2</v>
      </c>
      <c r="AH34" s="17">
        <f t="shared" si="6"/>
        <v>2</v>
      </c>
      <c r="AI34" s="17">
        <f t="shared" si="7"/>
        <v>0</v>
      </c>
      <c r="AJ34" s="17">
        <f t="shared" si="8"/>
        <v>10</v>
      </c>
      <c r="AK34" s="20">
        <f t="shared" si="9"/>
        <v>0.37037037037037035</v>
      </c>
      <c r="AL34" s="17">
        <f t="shared" si="10"/>
        <v>14</v>
      </c>
      <c r="AM34" s="21">
        <f t="shared" si="11"/>
        <v>0.51851851851851849</v>
      </c>
      <c r="AN34" s="17">
        <f t="shared" si="12"/>
        <v>3</v>
      </c>
      <c r="AO34" s="20">
        <f t="shared" si="13"/>
        <v>0.1111111111111111</v>
      </c>
      <c r="AP34" s="17">
        <f t="shared" si="14"/>
        <v>0</v>
      </c>
      <c r="AQ34" s="17">
        <f t="shared" si="14"/>
        <v>0</v>
      </c>
      <c r="AR34" s="19" t="e">
        <f t="shared" si="15"/>
        <v>#DIV/0!</v>
      </c>
    </row>
    <row r="35" spans="1:44" ht="20.25" x14ac:dyDescent="0.3">
      <c r="A35" s="72" t="s">
        <v>87</v>
      </c>
      <c r="B35" s="73">
        <v>95185</v>
      </c>
      <c r="C35" s="73">
        <f t="shared" ref="C35:N35" si="16">SUM(C9:C34)</f>
        <v>12265</v>
      </c>
      <c r="D35" s="73">
        <f t="shared" si="16"/>
        <v>3731</v>
      </c>
      <c r="E35" s="12">
        <f t="shared" si="0"/>
        <v>0.12885433629248305</v>
      </c>
      <c r="F35" s="12">
        <f t="shared" si="0"/>
        <v>0.30419894007337955</v>
      </c>
      <c r="G35" s="73">
        <f t="shared" si="16"/>
        <v>3523</v>
      </c>
      <c r="H35" s="73">
        <f t="shared" si="16"/>
        <v>130</v>
      </c>
      <c r="I35" s="73">
        <f t="shared" si="16"/>
        <v>4334</v>
      </c>
      <c r="J35" s="73">
        <f t="shared" si="16"/>
        <v>2659</v>
      </c>
      <c r="K35" s="73">
        <f t="shared" si="16"/>
        <v>5272</v>
      </c>
      <c r="L35" s="73">
        <f t="shared" si="16"/>
        <v>3137</v>
      </c>
      <c r="M35" s="73">
        <f t="shared" si="16"/>
        <v>1736</v>
      </c>
      <c r="N35" s="73">
        <f t="shared" si="16"/>
        <v>0</v>
      </c>
      <c r="O35" s="73">
        <v>138769</v>
      </c>
      <c r="P35" s="73">
        <f t="shared" ref="P35:AJ35" si="17">SUM(P9:P34)</f>
        <v>23831</v>
      </c>
      <c r="Q35" s="12">
        <f t="shared" si="1"/>
        <v>0.17173143857778034</v>
      </c>
      <c r="R35" s="73">
        <f t="shared" si="17"/>
        <v>2196</v>
      </c>
      <c r="S35" s="73">
        <f t="shared" si="17"/>
        <v>474</v>
      </c>
      <c r="T35" s="73">
        <f t="shared" si="17"/>
        <v>9422</v>
      </c>
      <c r="U35" s="73">
        <f t="shared" si="17"/>
        <v>4515</v>
      </c>
      <c r="V35" s="73">
        <f t="shared" si="17"/>
        <v>4377</v>
      </c>
      <c r="W35" s="73">
        <f t="shared" si="17"/>
        <v>14939</v>
      </c>
      <c r="X35" s="73">
        <f t="shared" si="17"/>
        <v>8878</v>
      </c>
      <c r="Y35" s="73">
        <f t="shared" si="17"/>
        <v>4265</v>
      </c>
      <c r="Z35" s="73">
        <f t="shared" si="17"/>
        <v>5132</v>
      </c>
      <c r="AA35" s="73">
        <f t="shared" si="17"/>
        <v>2710</v>
      </c>
      <c r="AB35" s="12">
        <f t="shared" si="2"/>
        <v>0.11371742688095338</v>
      </c>
      <c r="AC35" s="12">
        <f t="shared" si="3"/>
        <v>0.52805923616523776</v>
      </c>
      <c r="AD35" s="73">
        <f t="shared" si="17"/>
        <v>0</v>
      </c>
      <c r="AE35" s="73">
        <f t="shared" si="17"/>
        <v>233954</v>
      </c>
      <c r="AF35" s="73">
        <f t="shared" si="17"/>
        <v>36096</v>
      </c>
      <c r="AG35" s="74">
        <f t="shared" si="5"/>
        <v>0.15428674012840132</v>
      </c>
      <c r="AH35" s="73">
        <f t="shared" si="17"/>
        <v>12945</v>
      </c>
      <c r="AI35" s="73">
        <f t="shared" si="17"/>
        <v>604</v>
      </c>
      <c r="AJ35" s="73">
        <f t="shared" si="17"/>
        <v>8849</v>
      </c>
      <c r="AK35" s="12">
        <f>AJ35/AF35</f>
        <v>0.24515181737588654</v>
      </c>
      <c r="AL35" s="73">
        <f>SUM(AL9:AL34)</f>
        <v>7036</v>
      </c>
      <c r="AM35" s="75">
        <f t="shared" si="11"/>
        <v>0.19492464539007093</v>
      </c>
      <c r="AN35" s="73">
        <f>SUM(AN9:AN34)</f>
        <v>20211</v>
      </c>
      <c r="AO35" s="12">
        <f t="shared" si="13"/>
        <v>0.55992353723404253</v>
      </c>
      <c r="AP35" s="73">
        <f>SUM(AP9:AP34)</f>
        <v>12015</v>
      </c>
      <c r="AQ35" s="73">
        <f>SUM(AQ9:AQ34)</f>
        <v>6001</v>
      </c>
      <c r="AR35" s="74">
        <f>AQ35/AP35</f>
        <v>0.49945900957136913</v>
      </c>
    </row>
    <row r="36" spans="1:44" x14ac:dyDescent="0.25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4" ht="20.25" x14ac:dyDescent="0.3">
      <c r="A37" s="76"/>
      <c r="B37" s="77"/>
      <c r="C37" s="77"/>
      <c r="D37" s="77"/>
      <c r="E37" s="77"/>
      <c r="F37" s="77"/>
      <c r="G37" s="77"/>
      <c r="H37" s="78"/>
      <c r="I37" s="78"/>
      <c r="J37" s="78"/>
      <c r="K37" s="78"/>
      <c r="L37" s="78"/>
      <c r="M37" s="78"/>
      <c r="N37" s="76"/>
      <c r="O37" s="78"/>
      <c r="P37" s="78"/>
      <c r="Q37" s="77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6"/>
      <c r="AE37" s="73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</row>
    <row r="38" spans="1:44" ht="15.75" x14ac:dyDescent="0.25">
      <c r="A38" s="79"/>
      <c r="B38" s="77"/>
      <c r="C38" s="77"/>
      <c r="D38" s="77"/>
      <c r="E38" s="77"/>
      <c r="F38" s="77"/>
      <c r="G38" s="77"/>
      <c r="J38" s="80"/>
      <c r="N38" s="79"/>
      <c r="P38" s="77"/>
      <c r="Q38" s="77"/>
      <c r="V38" s="80"/>
      <c r="AD38" s="79"/>
      <c r="AL38" s="80"/>
      <c r="AM38" s="80"/>
    </row>
    <row r="39" spans="1:44" ht="15.75" x14ac:dyDescent="0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81"/>
      <c r="AI39" s="81"/>
    </row>
    <row r="40" spans="1:44" ht="15.75" x14ac:dyDescent="0.25">
      <c r="A40" s="76"/>
      <c r="B40" s="77"/>
      <c r="C40" s="77"/>
      <c r="D40" s="77"/>
      <c r="E40" s="77"/>
      <c r="F40" s="77"/>
      <c r="G40" s="77"/>
      <c r="N40" s="76"/>
      <c r="P40" s="77"/>
      <c r="Q40" s="77"/>
      <c r="AD40" s="76"/>
    </row>
    <row r="41" spans="1:44" ht="15.75" x14ac:dyDescent="0.25">
      <c r="A41" s="82"/>
      <c r="B41" s="77"/>
      <c r="C41" s="77"/>
      <c r="D41" s="77"/>
      <c r="E41" s="77"/>
      <c r="F41" s="77"/>
      <c r="G41" s="77"/>
      <c r="N41" s="82"/>
      <c r="P41" s="77"/>
      <c r="Q41" s="77"/>
      <c r="AD41" s="82"/>
    </row>
    <row r="42" spans="1:44" ht="15.75" x14ac:dyDescent="0.25">
      <c r="A42" s="76"/>
      <c r="B42" s="77"/>
      <c r="C42" s="77"/>
      <c r="D42" s="77"/>
      <c r="E42" s="77"/>
      <c r="F42" s="77"/>
      <c r="G42" s="77"/>
      <c r="N42" s="76"/>
      <c r="P42" s="77"/>
      <c r="Q42" s="77"/>
      <c r="AD42" s="76"/>
    </row>
  </sheetData>
  <sheetProtection algorithmName="SHA-512" hashValue="RcZJtfhqOFIRocCeQ9FkhwnNsgjZfeqXqt4tmD0cUGigrPSkL/BcJQlj7VzxCrMwuG+SB7tZzsffN+/T6W5PRQ==" saltValue="oZRIrc5rinzpozWX0+OGrA==" spinCount="100000" sheet="1" objects="1" scenarios="1"/>
  <protectedRanges>
    <protectedRange sqref="C9:D34" name="Диапазон1"/>
    <protectedRange sqref="G9:M34" name="Диапазон2"/>
    <protectedRange sqref="P9:P34" name="Диапазон3"/>
    <protectedRange sqref="R9:AA34" name="Диапазон4"/>
  </protectedRanges>
  <mergeCells count="53">
    <mergeCell ref="A36:AQ36"/>
    <mergeCell ref="A39:AG39"/>
    <mergeCell ref="AJ4:AJ6"/>
    <mergeCell ref="AK4:AK6"/>
    <mergeCell ref="AL4:AL6"/>
    <mergeCell ref="AM4:AM6"/>
    <mergeCell ref="AN4:AN6"/>
    <mergeCell ref="AO4:AO6"/>
    <mergeCell ref="X3:X6"/>
    <mergeCell ref="Y3:Y6"/>
    <mergeCell ref="AP3:AP6"/>
    <mergeCell ref="AQ3:AQ6"/>
    <mergeCell ref="AB2:AB6"/>
    <mergeCell ref="AC2:AC6"/>
    <mergeCell ref="AD2:AD6"/>
    <mergeCell ref="AE2:AE6"/>
    <mergeCell ref="AR3:AR6"/>
    <mergeCell ref="I4:I6"/>
    <mergeCell ref="J4:J6"/>
    <mergeCell ref="K4:K6"/>
    <mergeCell ref="P4:P6"/>
    <mergeCell ref="Q4:Q6"/>
    <mergeCell ref="R4:R6"/>
    <mergeCell ref="S4:S6"/>
    <mergeCell ref="U4:U6"/>
    <mergeCell ref="V4:V6"/>
    <mergeCell ref="AH2:AH6"/>
    <mergeCell ref="AI2:AI6"/>
    <mergeCell ref="AJ2:AO3"/>
    <mergeCell ref="AP2:AR2"/>
    <mergeCell ref="L3:L6"/>
    <mergeCell ref="M3:M6"/>
    <mergeCell ref="AF2:AF6"/>
    <mergeCell ref="AG2:AG6"/>
    <mergeCell ref="P2:S3"/>
    <mergeCell ref="T2:T6"/>
    <mergeCell ref="U2:W3"/>
    <mergeCell ref="X2:Y2"/>
    <mergeCell ref="Z2:Z6"/>
    <mergeCell ref="AA2:AA6"/>
    <mergeCell ref="W4:W6"/>
    <mergeCell ref="O2:O6"/>
    <mergeCell ref="A2:A6"/>
    <mergeCell ref="B2:B6"/>
    <mergeCell ref="C2:C6"/>
    <mergeCell ref="D2:D6"/>
    <mergeCell ref="E2:E6"/>
    <mergeCell ref="F2:F6"/>
    <mergeCell ref="G2:G6"/>
    <mergeCell ref="H2:H6"/>
    <mergeCell ref="I2:K3"/>
    <mergeCell ref="L2:M2"/>
    <mergeCell ref="N2:N6"/>
  </mergeCells>
  <conditionalFormatting sqref="V15:W15 O15">
    <cfRule type="cellIs" dxfId="111" priority="112" stopIfTrue="1" operator="lessThan">
      <formula>O65485</formula>
    </cfRule>
  </conditionalFormatting>
  <conditionalFormatting sqref="V15:W15 O15">
    <cfRule type="cellIs" dxfId="110" priority="111" stopIfTrue="1" operator="lessThan">
      <formula>O65477</formula>
    </cfRule>
  </conditionalFormatting>
  <conditionalFormatting sqref="V15:W15 O15">
    <cfRule type="cellIs" dxfId="109" priority="110" stopIfTrue="1" operator="lessThan">
      <formula>O65476</formula>
    </cfRule>
  </conditionalFormatting>
  <conditionalFormatting sqref="V15:W15 O15">
    <cfRule type="cellIs" dxfId="108" priority="109" stopIfTrue="1" operator="lessThan">
      <formula>O65504</formula>
    </cfRule>
  </conditionalFormatting>
  <conditionalFormatting sqref="V15:W15 O15">
    <cfRule type="cellIs" dxfId="107" priority="108" stopIfTrue="1" operator="lessThan">
      <formula>O65484</formula>
    </cfRule>
  </conditionalFormatting>
  <conditionalFormatting sqref="R10:Y10 O10:P10">
    <cfRule type="cellIs" dxfId="106" priority="104" stopIfTrue="1" operator="lessThan">
      <formula>O65492</formula>
    </cfRule>
  </conditionalFormatting>
  <conditionalFormatting sqref="R10:Y10 O10:P10">
    <cfRule type="cellIs" dxfId="105" priority="105" stopIfTrue="1" operator="lessThan">
      <formula>O65517</formula>
    </cfRule>
  </conditionalFormatting>
  <conditionalFormatting sqref="R10:Y10 O10:P10">
    <cfRule type="cellIs" dxfId="104" priority="106" stopIfTrue="1" operator="lessThan">
      <formula>O65518</formula>
    </cfRule>
  </conditionalFormatting>
  <conditionalFormatting sqref="R10:Y10 O10:P10">
    <cfRule type="cellIs" dxfId="103" priority="107" stopIfTrue="1" operator="lessThan">
      <formula>O65493</formula>
    </cfRule>
  </conditionalFormatting>
  <conditionalFormatting sqref="X24:Y24">
    <cfRule type="cellIs" dxfId="102" priority="103" stopIfTrue="1" operator="lessThan">
      <formula>V64862</formula>
    </cfRule>
  </conditionalFormatting>
  <conditionalFormatting sqref="U15">
    <cfRule type="cellIs" dxfId="101" priority="102" stopIfTrue="1" operator="lessThan">
      <formula>U65485</formula>
    </cfRule>
  </conditionalFormatting>
  <conditionalFormatting sqref="U15">
    <cfRule type="cellIs" dxfId="100" priority="101" stopIfTrue="1" operator="lessThan">
      <formula>U65485</formula>
    </cfRule>
  </conditionalFormatting>
  <conditionalFormatting sqref="U15">
    <cfRule type="cellIs" dxfId="99" priority="100" stopIfTrue="1" operator="lessThan">
      <formula>U65485</formula>
    </cfRule>
  </conditionalFormatting>
  <conditionalFormatting sqref="U15">
    <cfRule type="cellIs" dxfId="98" priority="99" stopIfTrue="1" operator="lessThan">
      <formula>U65485</formula>
    </cfRule>
  </conditionalFormatting>
  <conditionalFormatting sqref="U15">
    <cfRule type="cellIs" dxfId="97" priority="98" stopIfTrue="1" operator="lessThan">
      <formula>U65485</formula>
    </cfRule>
  </conditionalFormatting>
  <conditionalFormatting sqref="U15">
    <cfRule type="cellIs" dxfId="96" priority="97" stopIfTrue="1" operator="lessThan">
      <formula>U65485</formula>
    </cfRule>
  </conditionalFormatting>
  <conditionalFormatting sqref="U15">
    <cfRule type="cellIs" dxfId="95" priority="96" stopIfTrue="1" operator="lessThan">
      <formula>U65485</formula>
    </cfRule>
  </conditionalFormatting>
  <conditionalFormatting sqref="U15">
    <cfRule type="cellIs" dxfId="94" priority="95" stopIfTrue="1" operator="lessThan">
      <formula>U65485</formula>
    </cfRule>
  </conditionalFormatting>
  <conditionalFormatting sqref="U15">
    <cfRule type="cellIs" dxfId="93" priority="94" stopIfTrue="1" operator="lessThan">
      <formula>U65485</formula>
    </cfRule>
  </conditionalFormatting>
  <conditionalFormatting sqref="U15">
    <cfRule type="cellIs" dxfId="92" priority="93" stopIfTrue="1" operator="lessThan">
      <formula>U65485</formula>
    </cfRule>
  </conditionalFormatting>
  <conditionalFormatting sqref="U15">
    <cfRule type="cellIs" dxfId="91" priority="92" stopIfTrue="1" operator="lessThan">
      <formula>U65477</formula>
    </cfRule>
  </conditionalFormatting>
  <conditionalFormatting sqref="U15">
    <cfRule type="cellIs" dxfId="90" priority="91" stopIfTrue="1" operator="lessThan">
      <formula>U65476</formula>
    </cfRule>
  </conditionalFormatting>
  <conditionalFormatting sqref="U15">
    <cfRule type="cellIs" dxfId="89" priority="90" stopIfTrue="1" operator="lessThan">
      <formula>U65504</formula>
    </cfRule>
  </conditionalFormatting>
  <conditionalFormatting sqref="U15">
    <cfRule type="cellIs" dxfId="88" priority="89" stopIfTrue="1" operator="lessThan">
      <formula>U65504</formula>
    </cfRule>
  </conditionalFormatting>
  <conditionalFormatting sqref="U15">
    <cfRule type="cellIs" dxfId="87" priority="88" stopIfTrue="1" operator="lessThan">
      <formula>U65476</formula>
    </cfRule>
  </conditionalFormatting>
  <conditionalFormatting sqref="U15">
    <cfRule type="cellIs" dxfId="86" priority="87" stopIfTrue="1" operator="lessThan">
      <formula>U65477</formula>
    </cfRule>
  </conditionalFormatting>
  <conditionalFormatting sqref="U15">
    <cfRule type="cellIs" dxfId="85" priority="86" stopIfTrue="1" operator="lessThan">
      <formula>U65484</formula>
    </cfRule>
  </conditionalFormatting>
  <conditionalFormatting sqref="U15">
    <cfRule type="cellIs" dxfId="84" priority="85" stopIfTrue="1" operator="lessThan">
      <formula>U65484</formula>
    </cfRule>
  </conditionalFormatting>
  <conditionalFormatting sqref="U15">
    <cfRule type="cellIs" dxfId="83" priority="84" stopIfTrue="1" operator="lessThan">
      <formula>U65484</formula>
    </cfRule>
  </conditionalFormatting>
  <conditionalFormatting sqref="U15">
    <cfRule type="cellIs" dxfId="82" priority="83" stopIfTrue="1" operator="lessThan">
      <formula>U65484</formula>
    </cfRule>
  </conditionalFormatting>
  <conditionalFormatting sqref="U18">
    <cfRule type="cellIs" dxfId="81" priority="65" operator="lessThan">
      <formula>#REF!</formula>
    </cfRule>
  </conditionalFormatting>
  <conditionalFormatting sqref="U18">
    <cfRule type="cellIs" dxfId="80" priority="66" operator="lessThan">
      <formula>#REF!</formula>
    </cfRule>
  </conditionalFormatting>
  <conditionalFormatting sqref="U18">
    <cfRule type="cellIs" dxfId="79" priority="67" operator="lessThan">
      <formula>#REF!</formula>
    </cfRule>
  </conditionalFormatting>
  <conditionalFormatting sqref="U18">
    <cfRule type="cellIs" dxfId="78" priority="68" operator="lessThan">
      <formula>#REF!</formula>
    </cfRule>
  </conditionalFormatting>
  <conditionalFormatting sqref="U18">
    <cfRule type="cellIs" dxfId="77" priority="69" operator="lessThan">
      <formula>#REF!</formula>
    </cfRule>
  </conditionalFormatting>
  <conditionalFormatting sqref="U18">
    <cfRule type="cellIs" dxfId="76" priority="70" operator="lessThan">
      <formula>#REF!</formula>
    </cfRule>
  </conditionalFormatting>
  <conditionalFormatting sqref="U18">
    <cfRule type="cellIs" dxfId="75" priority="71" operator="lessThan">
      <formula>#REF!</formula>
    </cfRule>
  </conditionalFormatting>
  <conditionalFormatting sqref="U18">
    <cfRule type="cellIs" dxfId="74" priority="72" operator="lessThan">
      <formula>#REF!</formula>
    </cfRule>
  </conditionalFormatting>
  <conditionalFormatting sqref="U18">
    <cfRule type="cellIs" dxfId="73" priority="73" operator="lessThan">
      <formula>#REF!</formula>
    </cfRule>
  </conditionalFormatting>
  <conditionalFormatting sqref="U18">
    <cfRule type="cellIs" dxfId="72" priority="74" operator="lessThan">
      <formula>#REF!</formula>
    </cfRule>
  </conditionalFormatting>
  <conditionalFormatting sqref="U18">
    <cfRule type="cellIs" dxfId="71" priority="75" operator="lessThan">
      <formula>#REF!</formula>
    </cfRule>
  </conditionalFormatting>
  <conditionalFormatting sqref="U18">
    <cfRule type="cellIs" dxfId="70" priority="76" operator="lessThan">
      <formula>#REF!</formula>
    </cfRule>
  </conditionalFormatting>
  <conditionalFormatting sqref="U18">
    <cfRule type="cellIs" dxfId="69" priority="77" operator="lessThan">
      <formula>#REF!</formula>
    </cfRule>
  </conditionalFormatting>
  <conditionalFormatting sqref="U18">
    <cfRule type="cellIs" dxfId="68" priority="78" operator="lessThan">
      <formula>#REF!</formula>
    </cfRule>
  </conditionalFormatting>
  <conditionalFormatting sqref="U18">
    <cfRule type="cellIs" dxfId="67" priority="79" operator="lessThan">
      <formula>#REF!</formula>
    </cfRule>
  </conditionalFormatting>
  <conditionalFormatting sqref="U18">
    <cfRule type="cellIs" dxfId="66" priority="80" operator="lessThan">
      <formula>#REF!</formula>
    </cfRule>
  </conditionalFormatting>
  <conditionalFormatting sqref="U18">
    <cfRule type="cellIs" dxfId="65" priority="81" operator="lessThan">
      <formula>#REF!</formula>
    </cfRule>
  </conditionalFormatting>
  <conditionalFormatting sqref="U18">
    <cfRule type="cellIs" dxfId="64" priority="82" operator="lessThan">
      <formula>#REF!</formula>
    </cfRule>
  </conditionalFormatting>
  <conditionalFormatting sqref="R10:U10">
    <cfRule type="cellIs" dxfId="63" priority="64" stopIfTrue="1" operator="lessThan">
      <formula>R65517</formula>
    </cfRule>
  </conditionalFormatting>
  <conditionalFormatting sqref="J15:K15">
    <cfRule type="cellIs" dxfId="62" priority="63" stopIfTrue="1" operator="lessThan">
      <formula>J65485</formula>
    </cfRule>
  </conditionalFormatting>
  <conditionalFormatting sqref="J15:K15">
    <cfRule type="cellIs" dxfId="61" priority="62" stopIfTrue="1" operator="lessThan">
      <formula>J65477</formula>
    </cfRule>
  </conditionalFormatting>
  <conditionalFormatting sqref="J15:K15">
    <cfRule type="cellIs" dxfId="60" priority="61" stopIfTrue="1" operator="lessThan">
      <formula>J65476</formula>
    </cfRule>
  </conditionalFormatting>
  <conditionalFormatting sqref="J15:K15">
    <cfRule type="cellIs" dxfId="59" priority="60" stopIfTrue="1" operator="lessThan">
      <formula>J65504</formula>
    </cfRule>
  </conditionalFormatting>
  <conditionalFormatting sqref="J15:K15">
    <cfRule type="cellIs" dxfId="58" priority="59" stopIfTrue="1" operator="lessThan">
      <formula>J65484</formula>
    </cfRule>
  </conditionalFormatting>
  <conditionalFormatting sqref="I10:K10">
    <cfRule type="cellIs" dxfId="57" priority="55" stopIfTrue="1" operator="lessThan">
      <formula>I65492</formula>
    </cfRule>
  </conditionalFormatting>
  <conditionalFormatting sqref="I10:K10">
    <cfRule type="cellIs" dxfId="56" priority="56" stopIfTrue="1" operator="lessThan">
      <formula>I65517</formula>
    </cfRule>
  </conditionalFormatting>
  <conditionalFormatting sqref="I10:K10">
    <cfRule type="cellIs" dxfId="55" priority="57" stopIfTrue="1" operator="lessThan">
      <formula>I65518</formula>
    </cfRule>
  </conditionalFormatting>
  <conditionalFormatting sqref="I10:K10">
    <cfRule type="cellIs" dxfId="54" priority="58" stopIfTrue="1" operator="lessThan">
      <formula>I65493</formula>
    </cfRule>
  </conditionalFormatting>
  <conditionalFormatting sqref="I15">
    <cfRule type="cellIs" dxfId="53" priority="54" stopIfTrue="1" operator="lessThan">
      <formula>I65485</formula>
    </cfRule>
  </conditionalFormatting>
  <conditionalFormatting sqref="I15">
    <cfRule type="cellIs" dxfId="52" priority="53" stopIfTrue="1" operator="lessThan">
      <formula>I65485</formula>
    </cfRule>
  </conditionalFormatting>
  <conditionalFormatting sqref="I15">
    <cfRule type="cellIs" dxfId="51" priority="52" stopIfTrue="1" operator="lessThan">
      <formula>I65485</formula>
    </cfRule>
  </conditionalFormatting>
  <conditionalFormatting sqref="I15">
    <cfRule type="cellIs" dxfId="50" priority="51" stopIfTrue="1" operator="lessThan">
      <formula>I65485</formula>
    </cfRule>
  </conditionalFormatting>
  <conditionalFormatting sqref="I15">
    <cfRule type="cellIs" dxfId="49" priority="50" stopIfTrue="1" operator="lessThan">
      <formula>I65485</formula>
    </cfRule>
  </conditionalFormatting>
  <conditionalFormatting sqref="I15">
    <cfRule type="cellIs" dxfId="48" priority="49" stopIfTrue="1" operator="lessThan">
      <formula>I65485</formula>
    </cfRule>
  </conditionalFormatting>
  <conditionalFormatting sqref="I15">
    <cfRule type="cellIs" dxfId="47" priority="48" stopIfTrue="1" operator="lessThan">
      <formula>I65485</formula>
    </cfRule>
  </conditionalFormatting>
  <conditionalFormatting sqref="I15">
    <cfRule type="cellIs" dxfId="46" priority="47" stopIfTrue="1" operator="lessThan">
      <formula>I65485</formula>
    </cfRule>
  </conditionalFormatting>
  <conditionalFormatting sqref="I15">
    <cfRule type="cellIs" dxfId="45" priority="46" stopIfTrue="1" operator="lessThan">
      <formula>I65485</formula>
    </cfRule>
  </conditionalFormatting>
  <conditionalFormatting sqref="I15">
    <cfRule type="cellIs" dxfId="44" priority="45" stopIfTrue="1" operator="lessThan">
      <formula>I65485</formula>
    </cfRule>
  </conditionalFormatting>
  <conditionalFormatting sqref="I15">
    <cfRule type="cellIs" dxfId="43" priority="44" stopIfTrue="1" operator="lessThan">
      <formula>I65477</formula>
    </cfRule>
  </conditionalFormatting>
  <conditionalFormatting sqref="I15">
    <cfRule type="cellIs" dxfId="42" priority="43" stopIfTrue="1" operator="lessThan">
      <formula>I65476</formula>
    </cfRule>
  </conditionalFormatting>
  <conditionalFormatting sqref="I15">
    <cfRule type="cellIs" dxfId="41" priority="42" stopIfTrue="1" operator="lessThan">
      <formula>I65504</formula>
    </cfRule>
  </conditionalFormatting>
  <conditionalFormatting sqref="I15">
    <cfRule type="cellIs" dxfId="40" priority="41" stopIfTrue="1" operator="lessThan">
      <formula>I65504</formula>
    </cfRule>
  </conditionalFormatting>
  <conditionalFormatting sqref="I15">
    <cfRule type="cellIs" dxfId="39" priority="40" stopIfTrue="1" operator="lessThan">
      <formula>I65476</formula>
    </cfRule>
  </conditionalFormatting>
  <conditionalFormatting sqref="I15">
    <cfRule type="cellIs" dxfId="38" priority="39" stopIfTrue="1" operator="lessThan">
      <formula>I65477</formula>
    </cfRule>
  </conditionalFormatting>
  <conditionalFormatting sqref="I15">
    <cfRule type="cellIs" dxfId="37" priority="38" stopIfTrue="1" operator="lessThan">
      <formula>I65484</formula>
    </cfRule>
  </conditionalFormatting>
  <conditionalFormatting sqref="I15">
    <cfRule type="cellIs" dxfId="36" priority="37" stopIfTrue="1" operator="lessThan">
      <formula>I65484</formula>
    </cfRule>
  </conditionalFormatting>
  <conditionalFormatting sqref="I15">
    <cfRule type="cellIs" dxfId="35" priority="36" stopIfTrue="1" operator="lessThan">
      <formula>I65484</formula>
    </cfRule>
  </conditionalFormatting>
  <conditionalFormatting sqref="I15">
    <cfRule type="cellIs" dxfId="34" priority="35" stopIfTrue="1" operator="lessThan">
      <formula>I65484</formula>
    </cfRule>
  </conditionalFormatting>
  <conditionalFormatting sqref="I18">
    <cfRule type="cellIs" dxfId="33" priority="17" operator="lessThan">
      <formula>#REF!</formula>
    </cfRule>
  </conditionalFormatting>
  <conditionalFormatting sqref="I18">
    <cfRule type="cellIs" dxfId="32" priority="18" operator="lessThan">
      <formula>#REF!</formula>
    </cfRule>
  </conditionalFormatting>
  <conditionalFormatting sqref="I18">
    <cfRule type="cellIs" dxfId="31" priority="19" operator="lessThan">
      <formula>#REF!</formula>
    </cfRule>
  </conditionalFormatting>
  <conditionalFormatting sqref="I18">
    <cfRule type="cellIs" dxfId="30" priority="20" operator="lessThan">
      <formula>#REF!</formula>
    </cfRule>
  </conditionalFormatting>
  <conditionalFormatting sqref="I18">
    <cfRule type="cellIs" dxfId="29" priority="21" operator="lessThan">
      <formula>#REF!</formula>
    </cfRule>
  </conditionalFormatting>
  <conditionalFormatting sqref="I18">
    <cfRule type="cellIs" dxfId="28" priority="22" operator="lessThan">
      <formula>#REF!</formula>
    </cfRule>
  </conditionalFormatting>
  <conditionalFormatting sqref="I18">
    <cfRule type="cellIs" dxfId="27" priority="23" operator="lessThan">
      <formula>#REF!</formula>
    </cfRule>
  </conditionalFormatting>
  <conditionalFormatting sqref="I18">
    <cfRule type="cellIs" dxfId="26" priority="24" operator="lessThan">
      <formula>#REF!</formula>
    </cfRule>
  </conditionalFormatting>
  <conditionalFormatting sqref="I18">
    <cfRule type="cellIs" dxfId="25" priority="25" operator="lessThan">
      <formula>#REF!</formula>
    </cfRule>
  </conditionalFormatting>
  <conditionalFormatting sqref="I18">
    <cfRule type="cellIs" dxfId="24" priority="26" operator="lessThan">
      <formula>#REF!</formula>
    </cfRule>
  </conditionalFormatting>
  <conditionalFormatting sqref="I18">
    <cfRule type="cellIs" dxfId="23" priority="27" operator="lessThan">
      <formula>#REF!</formula>
    </cfRule>
  </conditionalFormatting>
  <conditionalFormatting sqref="I18">
    <cfRule type="cellIs" dxfId="22" priority="28" operator="lessThan">
      <formula>#REF!</formula>
    </cfRule>
  </conditionalFormatting>
  <conditionalFormatting sqref="I18">
    <cfRule type="cellIs" dxfId="21" priority="29" operator="lessThan">
      <formula>#REF!</formula>
    </cfRule>
  </conditionalFormatting>
  <conditionalFormatting sqref="I18">
    <cfRule type="cellIs" dxfId="20" priority="30" operator="lessThan">
      <formula>#REF!</formula>
    </cfRule>
  </conditionalFormatting>
  <conditionalFormatting sqref="I18">
    <cfRule type="cellIs" dxfId="19" priority="31" operator="lessThan">
      <formula>#REF!</formula>
    </cfRule>
  </conditionalFormatting>
  <conditionalFormatting sqref="I18">
    <cfRule type="cellIs" dxfId="18" priority="32" operator="lessThan">
      <formula>#REF!</formula>
    </cfRule>
  </conditionalFormatting>
  <conditionalFormatting sqref="I18">
    <cfRule type="cellIs" dxfId="17" priority="33" operator="lessThan">
      <formula>#REF!</formula>
    </cfRule>
  </conditionalFormatting>
  <conditionalFormatting sqref="I18">
    <cfRule type="cellIs" dxfId="16" priority="34" operator="lessThan">
      <formula>#REF!</formula>
    </cfRule>
  </conditionalFormatting>
  <conditionalFormatting sqref="I10">
    <cfRule type="cellIs" dxfId="15" priority="16" stopIfTrue="1" operator="lessThan">
      <formula>I65517</formula>
    </cfRule>
  </conditionalFormatting>
  <conditionalFormatting sqref="L10:M10">
    <cfRule type="cellIs" dxfId="14" priority="12" stopIfTrue="1" operator="lessThan">
      <formula>L65492</formula>
    </cfRule>
  </conditionalFormatting>
  <conditionalFormatting sqref="L10:M10">
    <cfRule type="cellIs" dxfId="13" priority="13" stopIfTrue="1" operator="lessThan">
      <formula>L65517</formula>
    </cfRule>
  </conditionalFormatting>
  <conditionalFormatting sqref="L10:M10">
    <cfRule type="cellIs" dxfId="12" priority="14" stopIfTrue="1" operator="lessThan">
      <formula>L65518</formula>
    </cfRule>
  </conditionalFormatting>
  <conditionalFormatting sqref="L10:M10">
    <cfRule type="cellIs" dxfId="11" priority="15" stopIfTrue="1" operator="lessThan">
      <formula>L65493</formula>
    </cfRule>
  </conditionalFormatting>
  <conditionalFormatting sqref="L24:M24">
    <cfRule type="cellIs" dxfId="10" priority="11" stopIfTrue="1" operator="lessThan">
      <formula>J64862</formula>
    </cfRule>
  </conditionalFormatting>
  <conditionalFormatting sqref="Z24:AA24">
    <cfRule type="cellIs" dxfId="9" priority="10" stopIfTrue="1" operator="lessThan">
      <formula>V64862</formula>
    </cfRule>
  </conditionalFormatting>
  <conditionalFormatting sqref="Z10:AA10">
    <cfRule type="cellIs" dxfId="8" priority="6" stopIfTrue="1" operator="lessThan">
      <formula>Z65492</formula>
    </cfRule>
  </conditionalFormatting>
  <conditionalFormatting sqref="Z10:AA10">
    <cfRule type="cellIs" dxfId="7" priority="7" stopIfTrue="1" operator="lessThan">
      <formula>Z65517</formula>
    </cfRule>
  </conditionalFormatting>
  <conditionalFormatting sqref="Z10:AA10">
    <cfRule type="cellIs" dxfId="6" priority="8" stopIfTrue="1" operator="lessThan">
      <formula>Z65518</formula>
    </cfRule>
  </conditionalFormatting>
  <conditionalFormatting sqref="Z10:AA10">
    <cfRule type="cellIs" dxfId="5" priority="9" stopIfTrue="1" operator="lessThan">
      <formula>Z65493</formula>
    </cfRule>
  </conditionalFormatting>
  <conditionalFormatting sqref="H10">
    <cfRule type="cellIs" dxfId="4" priority="2" stopIfTrue="1" operator="lessThan">
      <formula>H65492</formula>
    </cfRule>
  </conditionalFormatting>
  <conditionalFormatting sqref="H10">
    <cfRule type="cellIs" dxfId="3" priority="3" stopIfTrue="1" operator="lessThan">
      <formula>H65517</formula>
    </cfRule>
  </conditionalFormatting>
  <conditionalFormatting sqref="H10">
    <cfRule type="cellIs" dxfId="2" priority="4" stopIfTrue="1" operator="lessThan">
      <formula>H65518</formula>
    </cfRule>
  </conditionalFormatting>
  <conditionalFormatting sqref="H10">
    <cfRule type="cellIs" dxfId="1" priority="5" stopIfTrue="1" operator="lessThan">
      <formula>H65493</formula>
    </cfRule>
  </conditionalFormatting>
  <conditionalFormatting sqref="H10">
    <cfRule type="cellIs" dxfId="0" priority="1" stopIfTrue="1" operator="lessThan">
      <formula>H65517</formula>
    </cfRule>
  </conditionalFormatting>
  <printOptions verticalCentered="1"/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и ДВН</vt:lpstr>
      <vt:lpstr>'ПО и ДВН'!Область_печати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Profilaktiki</dc:creator>
  <cp:lastModifiedBy>Center Profilaktiki</cp:lastModifiedBy>
  <dcterms:created xsi:type="dcterms:W3CDTF">2021-04-07T07:03:21Z</dcterms:created>
  <dcterms:modified xsi:type="dcterms:W3CDTF">2021-04-08T09:38:35Z</dcterms:modified>
</cp:coreProperties>
</file>